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codeName="ThisWorkbook"/>
  <mc:AlternateContent xmlns:mc="http://schemas.openxmlformats.org/markup-compatibility/2006">
    <mc:Choice Requires="x15">
      <x15ac:absPath xmlns:x15ac="http://schemas.microsoft.com/office/spreadsheetml/2010/11/ac" url="/Users/Adriano/Desktop/2025/Competições2025/ACRO_2025/ACRO04/"/>
    </mc:Choice>
  </mc:AlternateContent>
  <xr:revisionPtr revIDLastSave="0" documentId="13_ncr:1_{810D5CDA-6394-2040-9427-81811BE2412C}" xr6:coauthVersionLast="47" xr6:coauthVersionMax="47" xr10:uidLastSave="{00000000-0000-0000-0000-000000000000}"/>
  <bookViews>
    <workbookView xWindow="1440" yWindow="760" windowWidth="28800" windowHeight="17500" activeTab="1" xr2:uid="{00000000-000D-0000-FFFF-FFFF00000000}"/>
  </bookViews>
  <sheets>
    <sheet name="2025 - CAMPEONATO BASE E INFANT" sheetId="1" r:id="rId1"/>
    <sheet name="EQUIPA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6" i="2" l="1"/>
  <c r="G66" i="2" s="1"/>
  <c r="E66" i="2"/>
  <c r="D66" i="2"/>
  <c r="C66" i="2"/>
  <c r="F65" i="2"/>
  <c r="G65" i="2" s="1"/>
  <c r="E65" i="2"/>
  <c r="D65" i="2"/>
  <c r="C65" i="2"/>
  <c r="F64" i="2"/>
  <c r="G64" i="2" s="1"/>
  <c r="E64" i="2"/>
  <c r="D64" i="2"/>
  <c r="C64" i="2"/>
  <c r="F63" i="2"/>
  <c r="G63" i="2" s="1"/>
  <c r="E63" i="2"/>
  <c r="D63" i="2"/>
  <c r="C63" i="2"/>
  <c r="F62" i="2"/>
  <c r="G62" i="2" s="1"/>
  <c r="E62" i="2"/>
  <c r="D62" i="2"/>
  <c r="C62" i="2"/>
  <c r="F60" i="2"/>
  <c r="G60" i="2" s="1"/>
  <c r="E60" i="2"/>
  <c r="D60" i="2"/>
  <c r="C60" i="2"/>
  <c r="F59" i="2"/>
  <c r="G59" i="2" s="1"/>
  <c r="E59" i="2"/>
  <c r="D59" i="2"/>
  <c r="C59" i="2"/>
  <c r="F58" i="2"/>
  <c r="G58" i="2" s="1"/>
  <c r="E58" i="2"/>
  <c r="D58" i="2"/>
  <c r="C58" i="2"/>
  <c r="F57" i="2"/>
  <c r="G57" i="2" s="1"/>
  <c r="E57" i="2"/>
  <c r="D57" i="2"/>
  <c r="C57" i="2"/>
  <c r="F56" i="2"/>
  <c r="G56" i="2" s="1"/>
  <c r="E56" i="2"/>
  <c r="D56" i="2"/>
  <c r="C56" i="2"/>
  <c r="F106" i="2"/>
  <c r="G106" i="2" s="1"/>
  <c r="F105" i="2"/>
  <c r="G105" i="2" s="1"/>
  <c r="F104" i="2"/>
  <c r="G104" i="2" s="1"/>
  <c r="F103" i="2"/>
  <c r="G103" i="2" s="1"/>
  <c r="F102" i="2"/>
  <c r="G102" i="2" s="1"/>
  <c r="F100" i="2"/>
  <c r="G100" i="2" s="1"/>
  <c r="F99" i="2"/>
  <c r="G99" i="2" s="1"/>
  <c r="F98" i="2"/>
  <c r="G98" i="2" s="1"/>
  <c r="F97" i="2"/>
  <c r="G97" i="2" s="1"/>
  <c r="F96" i="2"/>
  <c r="G96" i="2" s="1"/>
  <c r="F91" i="2"/>
  <c r="G91" i="2" s="1"/>
  <c r="F90" i="2"/>
  <c r="F89" i="2"/>
  <c r="G89" i="2" s="1"/>
  <c r="F88" i="2"/>
  <c r="F87" i="2"/>
  <c r="G87" i="2" s="1"/>
  <c r="F85" i="2"/>
  <c r="G85" i="2" s="1"/>
  <c r="F84" i="2"/>
  <c r="G84" i="2" s="1"/>
  <c r="F83" i="2"/>
  <c r="G83" i="2" s="1"/>
  <c r="F82" i="2"/>
  <c r="G82" i="2" s="1"/>
  <c r="F81" i="2"/>
  <c r="G81" i="2" s="1"/>
  <c r="F75" i="2"/>
  <c r="G75" i="2" s="1"/>
  <c r="F74" i="2"/>
  <c r="G74" i="2" s="1"/>
  <c r="F73" i="2"/>
  <c r="G73" i="2" s="1"/>
  <c r="F72" i="2"/>
  <c r="G72" i="2" s="1"/>
  <c r="F71" i="2"/>
  <c r="G71" i="2" s="1"/>
  <c r="F54" i="2"/>
  <c r="F53" i="2"/>
  <c r="G53" i="2" s="1"/>
  <c r="F52" i="2"/>
  <c r="G52" i="2" s="1"/>
  <c r="F51" i="2"/>
  <c r="G51" i="2" s="1"/>
  <c r="F50" i="2"/>
  <c r="G50" i="2" s="1"/>
  <c r="F48" i="2"/>
  <c r="G48" i="2" s="1"/>
  <c r="F47" i="2"/>
  <c r="G47" i="2" s="1"/>
  <c r="F46" i="2"/>
  <c r="G46" i="2" s="1"/>
  <c r="F45" i="2"/>
  <c r="G45" i="2" s="1"/>
  <c r="F44" i="2"/>
  <c r="G44" i="2" s="1"/>
  <c r="F42" i="2"/>
  <c r="G42" i="2" s="1"/>
  <c r="F41" i="2"/>
  <c r="G41" i="2" s="1"/>
  <c r="F40" i="2"/>
  <c r="G40" i="2" s="1"/>
  <c r="F39" i="2"/>
  <c r="G39" i="2" s="1"/>
  <c r="F38" i="2"/>
  <c r="G38" i="2" s="1"/>
  <c r="F36" i="2"/>
  <c r="G36" i="2" s="1"/>
  <c r="F35" i="2"/>
  <c r="G35" i="2" s="1"/>
  <c r="F34" i="2"/>
  <c r="G34" i="2" s="1"/>
  <c r="F33" i="2"/>
  <c r="G33" i="2" s="1"/>
  <c r="F32" i="2"/>
  <c r="G32" i="2" s="1"/>
  <c r="F30" i="2"/>
  <c r="G30" i="2" s="1"/>
  <c r="F29" i="2"/>
  <c r="G29" i="2" s="1"/>
  <c r="F28" i="2"/>
  <c r="G28" i="2" s="1"/>
  <c r="F27" i="2"/>
  <c r="G27" i="2" s="1"/>
  <c r="F26" i="2"/>
  <c r="G26" i="2" s="1"/>
  <c r="F24" i="2"/>
  <c r="G24" i="2" s="1"/>
  <c r="F23" i="2"/>
  <c r="G23" i="2" s="1"/>
  <c r="F22" i="2"/>
  <c r="G22" i="2" s="1"/>
  <c r="F21" i="2"/>
  <c r="G21" i="2" s="1"/>
  <c r="F20" i="2"/>
  <c r="G20" i="2" s="1"/>
  <c r="F18" i="2"/>
  <c r="G18" i="2" s="1"/>
  <c r="F17" i="2"/>
  <c r="G17" i="2" s="1"/>
  <c r="F16" i="2"/>
  <c r="G16" i="2" s="1"/>
  <c r="F15" i="2"/>
  <c r="G15" i="2" s="1"/>
  <c r="F14" i="2"/>
  <c r="G14" i="2" s="1"/>
  <c r="F9" i="2"/>
  <c r="G9" i="2" s="1"/>
  <c r="F10" i="2"/>
  <c r="G10" i="2" s="1"/>
  <c r="F11" i="2"/>
  <c r="G11" i="2" s="1"/>
  <c r="F12" i="2"/>
  <c r="G12" i="2" s="1"/>
  <c r="F8" i="2"/>
  <c r="G8" i="2" s="1"/>
  <c r="E106" i="2"/>
  <c r="D106" i="2"/>
  <c r="C106" i="2"/>
  <c r="E105" i="2"/>
  <c r="D105" i="2"/>
  <c r="C105" i="2"/>
  <c r="E104" i="2"/>
  <c r="D104" i="2"/>
  <c r="C104" i="2"/>
  <c r="E103" i="2"/>
  <c r="D103" i="2"/>
  <c r="C103" i="2"/>
  <c r="E102" i="2"/>
  <c r="D102" i="2"/>
  <c r="C102" i="2"/>
  <c r="G54" i="2"/>
  <c r="E54" i="2"/>
  <c r="D54" i="2"/>
  <c r="C54" i="2"/>
  <c r="E53" i="2"/>
  <c r="D53" i="2"/>
  <c r="C53" i="2"/>
  <c r="E52" i="2"/>
  <c r="D52" i="2"/>
  <c r="C52" i="2"/>
  <c r="E51" i="2"/>
  <c r="D51" i="2"/>
  <c r="C51" i="2"/>
  <c r="E50" i="2"/>
  <c r="D50" i="2"/>
  <c r="C50" i="2"/>
  <c r="E48" i="2"/>
  <c r="D48" i="2"/>
  <c r="C48" i="2"/>
  <c r="E47" i="2"/>
  <c r="D47" i="2"/>
  <c r="C47" i="2"/>
  <c r="E46" i="2"/>
  <c r="D46" i="2"/>
  <c r="C46" i="2"/>
  <c r="E45" i="2"/>
  <c r="D45" i="2"/>
  <c r="C45" i="2"/>
  <c r="E44" i="2"/>
  <c r="D44" i="2"/>
  <c r="C44" i="2"/>
  <c r="E42" i="2"/>
  <c r="D42" i="2"/>
  <c r="C42" i="2"/>
  <c r="E41" i="2"/>
  <c r="D41" i="2"/>
  <c r="C41" i="2"/>
  <c r="E40" i="2"/>
  <c r="D40" i="2"/>
  <c r="C40" i="2"/>
  <c r="E39" i="2"/>
  <c r="D39" i="2"/>
  <c r="C39" i="2"/>
  <c r="E38" i="2"/>
  <c r="D38" i="2"/>
  <c r="C38" i="2"/>
  <c r="E36" i="2"/>
  <c r="D36" i="2"/>
  <c r="C36" i="2"/>
  <c r="E35" i="2"/>
  <c r="D35" i="2"/>
  <c r="C35" i="2"/>
  <c r="E34" i="2"/>
  <c r="D34" i="2"/>
  <c r="C34" i="2"/>
  <c r="E33" i="2"/>
  <c r="D33" i="2"/>
  <c r="C33" i="2"/>
  <c r="E32" i="2"/>
  <c r="D32" i="2"/>
  <c r="C32" i="2"/>
  <c r="E100" i="2"/>
  <c r="D100" i="2"/>
  <c r="C100" i="2"/>
  <c r="E99" i="2"/>
  <c r="D99" i="2"/>
  <c r="C99" i="2"/>
  <c r="E98" i="2"/>
  <c r="D98" i="2"/>
  <c r="C98" i="2"/>
  <c r="E97" i="2"/>
  <c r="D97" i="2"/>
  <c r="C97" i="2"/>
  <c r="E96" i="2"/>
  <c r="D96" i="2"/>
  <c r="C96" i="2"/>
  <c r="E91" i="2"/>
  <c r="D91" i="2"/>
  <c r="C91" i="2"/>
  <c r="G90" i="2"/>
  <c r="E90" i="2"/>
  <c r="D90" i="2"/>
  <c r="C90" i="2"/>
  <c r="E89" i="2"/>
  <c r="D89" i="2"/>
  <c r="C89" i="2"/>
  <c r="G88" i="2"/>
  <c r="E88" i="2"/>
  <c r="D88" i="2"/>
  <c r="C88" i="2"/>
  <c r="E87" i="2"/>
  <c r="D87" i="2"/>
  <c r="C87" i="2"/>
  <c r="E85" i="2"/>
  <c r="D85" i="2"/>
  <c r="C85" i="2"/>
  <c r="E84" i="2"/>
  <c r="D84" i="2"/>
  <c r="C84" i="2"/>
  <c r="E83" i="2"/>
  <c r="D83" i="2"/>
  <c r="C83" i="2"/>
  <c r="E82" i="2"/>
  <c r="D82" i="2"/>
  <c r="C82" i="2"/>
  <c r="E81" i="2"/>
  <c r="D81" i="2"/>
  <c r="C81" i="2"/>
  <c r="E75" i="2"/>
  <c r="D75" i="2"/>
  <c r="C75" i="2"/>
  <c r="E74" i="2"/>
  <c r="D74" i="2"/>
  <c r="C74" i="2"/>
  <c r="E73" i="2"/>
  <c r="D73" i="2"/>
  <c r="C73" i="2"/>
  <c r="E72" i="2"/>
  <c r="D72" i="2"/>
  <c r="C72" i="2"/>
  <c r="E71" i="2"/>
  <c r="D71" i="2"/>
  <c r="C71" i="2"/>
  <c r="E30" i="2"/>
  <c r="D30" i="2"/>
  <c r="C30" i="2"/>
  <c r="E29" i="2"/>
  <c r="D29" i="2"/>
  <c r="C29" i="2"/>
  <c r="E28" i="2"/>
  <c r="D28" i="2"/>
  <c r="C28" i="2"/>
  <c r="E27" i="2"/>
  <c r="D27" i="2"/>
  <c r="C27" i="2"/>
  <c r="E26" i="2"/>
  <c r="D26" i="2"/>
  <c r="C26" i="2"/>
  <c r="E24" i="2"/>
  <c r="D24" i="2"/>
  <c r="C24" i="2"/>
  <c r="E23" i="2"/>
  <c r="D23" i="2"/>
  <c r="C23" i="2"/>
  <c r="E22" i="2"/>
  <c r="D22" i="2"/>
  <c r="C22" i="2"/>
  <c r="E21" i="2"/>
  <c r="D21" i="2"/>
  <c r="C21" i="2"/>
  <c r="E20" i="2"/>
  <c r="D20" i="2"/>
  <c r="C20" i="2"/>
  <c r="E18" i="2"/>
  <c r="D18" i="2"/>
  <c r="C18" i="2"/>
  <c r="E17" i="2"/>
  <c r="D17" i="2"/>
  <c r="C17" i="2"/>
  <c r="E16" i="2"/>
  <c r="D16" i="2"/>
  <c r="C16" i="2"/>
  <c r="E15" i="2"/>
  <c r="D15" i="2"/>
  <c r="C15" i="2"/>
  <c r="E14" i="2"/>
  <c r="D14" i="2"/>
  <c r="C14" i="2"/>
  <c r="E12" i="2"/>
  <c r="D12" i="2"/>
  <c r="C12" i="2"/>
  <c r="E11" i="2"/>
  <c r="D11" i="2"/>
  <c r="C11" i="2"/>
  <c r="E10" i="2"/>
  <c r="D10" i="2"/>
  <c r="C10" i="2"/>
  <c r="E9" i="2"/>
  <c r="D9" i="2"/>
  <c r="C9" i="2"/>
  <c r="E8" i="2"/>
  <c r="D8" i="2"/>
  <c r="C8" i="2"/>
  <c r="H62" i="2" l="1" a="1"/>
  <c r="H62" i="2" s="1"/>
  <c r="H56" i="2" a="1"/>
  <c r="H56" i="2" s="1"/>
  <c r="H102" i="2" a="1"/>
  <c r="H102" i="2" s="1"/>
  <c r="H50" i="2" a="1"/>
  <c r="H50" i="2" s="1"/>
  <c r="H44" i="2" a="1"/>
  <c r="H44" i="2" s="1"/>
  <c r="H38" i="2" a="1"/>
  <c r="H38" i="2" s="1"/>
  <c r="H32" i="2" a="1"/>
  <c r="H32" i="2" s="1"/>
  <c r="H8" i="2" a="1"/>
  <c r="H8" i="2" s="1"/>
  <c r="H96" i="2" a="1"/>
  <c r="H96" i="2" s="1"/>
  <c r="H87" i="2" a="1"/>
  <c r="H87" i="2" s="1"/>
  <c r="H81" i="2" a="1"/>
  <c r="H81" i="2" s="1"/>
  <c r="H71" i="2" a="1"/>
  <c r="H71" i="2" s="1"/>
  <c r="H26" i="2" a="1"/>
  <c r="H26" i="2" s="1"/>
  <c r="H20" i="2" a="1"/>
  <c r="H20" i="2" s="1"/>
  <c r="H14" i="2" a="1"/>
  <c r="H14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<sst xmlns="http://schemas.openxmlformats.org/spreadsheetml/2006/main" count="1064" uniqueCount="190">
  <si>
    <t>Escalão</t>
  </si>
  <si>
    <t>Categoria</t>
  </si>
  <si>
    <t>Exercício</t>
  </si>
  <si>
    <t>Fase da competição</t>
  </si>
  <si>
    <t>Ranking</t>
  </si>
  <si>
    <t>Certificate</t>
  </si>
  <si>
    <t>Nr.</t>
  </si>
  <si>
    <t>Team Ranking</t>
  </si>
  <si>
    <t>Name(s)</t>
  </si>
  <si>
    <t>Club</t>
  </si>
  <si>
    <t>Country</t>
  </si>
  <si>
    <t>E-SCORE</t>
  </si>
  <si>
    <t>A-SCORE</t>
  </si>
  <si>
    <t>D-SCORE</t>
  </si>
  <si>
    <t>PEN</t>
  </si>
  <si>
    <t>Score</t>
  </si>
  <si>
    <t>Classificação</t>
  </si>
  <si>
    <t>Nota</t>
  </si>
  <si>
    <t>Clube</t>
  </si>
  <si>
    <t>Nomes</t>
  </si>
  <si>
    <t>Classificação por Equipas</t>
  </si>
  <si>
    <t>Copiar Col H</t>
  </si>
  <si>
    <t>NOTA CORRIGIDA</t>
  </si>
  <si>
    <t>NOTA EQUIPA</t>
  </si>
  <si>
    <t>MINIS N1</t>
  </si>
  <si>
    <t>MINIS N2</t>
  </si>
  <si>
    <t>HOPES N2</t>
  </si>
  <si>
    <t>OPEN N3</t>
  </si>
  <si>
    <t>Hopes N1</t>
  </si>
  <si>
    <t>Grupos Mistos</t>
  </si>
  <si>
    <t>Combinado</t>
  </si>
  <si>
    <t/>
  </si>
  <si>
    <t>-</t>
  </si>
  <si>
    <t>Eva Barros, Clara Almeida, Beatriz Santos, Teresa Ferreira</t>
  </si>
  <si>
    <t>Acro Clube de Maia</t>
  </si>
  <si>
    <t>POR</t>
  </si>
  <si>
    <t>Grupos Femininos</t>
  </si>
  <si>
    <t>Maria Flor Silva, Sofia Santos, Clarinha Costa</t>
  </si>
  <si>
    <t>Grupo Desportivo Colégio Internato dos Carvalhos</t>
  </si>
  <si>
    <t>111278, 115642, 105126</t>
  </si>
  <si>
    <t>Hopes N2</t>
  </si>
  <si>
    <t>Mariana Borges, Maria Ester Barros, Ana Queirós</t>
  </si>
  <si>
    <t>Francisca Sousa, Kaya Abreu, Sofia Freitas</t>
  </si>
  <si>
    <t>Academia de Ginástica Paulo VI</t>
  </si>
  <si>
    <t>Luísa Oliveira, Maria Luísa Simões, Sofia Neves</t>
  </si>
  <si>
    <t>Joana Martins, Benedita Silva Vieira, Iris Castro</t>
  </si>
  <si>
    <t>CLUBE A4</t>
  </si>
  <si>
    <t>Isabel Branco, Laura Vara, Mariana Rocha</t>
  </si>
  <si>
    <t>Carolina Silva, Mariana Castro, Francisca Moreira</t>
  </si>
  <si>
    <t>Gabriela Henriques, Mariana Miranda, Maria Francisca Oliveira</t>
  </si>
  <si>
    <t>Pares Femininos</t>
  </si>
  <si>
    <t>Beatriz Magalhães, Leonor Reis</t>
  </si>
  <si>
    <t>FGP</t>
  </si>
  <si>
    <t>Maria Clara Inácio, Teresa Rodrigues</t>
  </si>
  <si>
    <t>Madalena Brito, Flor Caraslindas</t>
  </si>
  <si>
    <t>Minis N1</t>
  </si>
  <si>
    <t>Grupos Masculinos</t>
  </si>
  <si>
    <t>Simão Ferraz, Rafael Ferraz, Francisco Magalhães, Tomás Teixeira</t>
  </si>
  <si>
    <t>Estrela Vigorosa Clube</t>
  </si>
  <si>
    <t>Beatriz Alves, Letícia Baptista, Valentina Santana, Beatriz Duarte</t>
  </si>
  <si>
    <t>GymnoStar</t>
  </si>
  <si>
    <t>Alice Silva, Ariana Soares, Benedita Lourenço, Rita Viana</t>
  </si>
  <si>
    <t>Constança Barreto, Martim Nogueira, Alice Azevedo, Vasco Magalhães</t>
  </si>
  <si>
    <t>Pares Mistos</t>
  </si>
  <si>
    <t>Isabel Oliveira, Hugo Miranda</t>
  </si>
  <si>
    <t>Guimagym</t>
  </si>
  <si>
    <t>Índia Sá, Tiago Torrão</t>
  </si>
  <si>
    <t>Ginásio Clube Vilacondense</t>
  </si>
  <si>
    <t>Lia Lourenço, Pedro Fernandes</t>
  </si>
  <si>
    <t>Trios Mistos</t>
  </si>
  <si>
    <t>Bernardo Fonseca, Raquel Oliveira, Benedita Silva</t>
  </si>
  <si>
    <t>Dora Pinto, Diogo Monteiro, Laura Graça</t>
  </si>
  <si>
    <t>Rubim Teixeira, Carolina Moura, Francisca Martins</t>
  </si>
  <si>
    <t>Camilo Silva, Pedro Maia, Miguel Neves</t>
  </si>
  <si>
    <t>Mia Giry, Mara Oliveira, Santiago Costa</t>
  </si>
  <si>
    <t>Mariana Ribeiro, Leonor Oliveira, Teresa Pêgo</t>
  </si>
  <si>
    <t>Boavista Futebol Clube</t>
  </si>
  <si>
    <t>Maria Lis, Carlota Ferreira, Lara Godinho</t>
  </si>
  <si>
    <t>Inês Magalhães, Vitória Rocha, Emma Regalado</t>
  </si>
  <si>
    <t>Clara Cadilhe, Catarina Castanheira, Maria Miguel Silva</t>
  </si>
  <si>
    <t>114624, 60064, 118406</t>
  </si>
  <si>
    <t>Lara Cunha, Alice Barbosa, Áurea Freitas</t>
  </si>
  <si>
    <t>Luísa Oliveira, Mara Moreira, Vitória Terceiro</t>
  </si>
  <si>
    <t>Mariana Braga, Matilde Fernandes, Madalena Ferraz Teixeira</t>
  </si>
  <si>
    <t>Maria Francisca David, Chloé Sousa, Sofia Amorim</t>
  </si>
  <si>
    <t>Benedita Cavadas, Mélanie Almeida, Melissa Almeida</t>
  </si>
  <si>
    <t>123049, 129118, 129119</t>
  </si>
  <si>
    <t>Leticia Oliveira, Matilde Ribeiro, Eduarda Quinta</t>
  </si>
  <si>
    <t>101736, 95260, 97089</t>
  </si>
  <si>
    <t>Margarida Pinheiro, MATILDE PEREIRA, Matilde Duarte</t>
  </si>
  <si>
    <t>Mariana Malhadinhas, Carolina Cunha, Rita Silva</t>
  </si>
  <si>
    <t>Camila Silva, Carolina Ribeiro, Ana Carolina Silva</t>
  </si>
  <si>
    <t>91585, 118277, 94828</t>
  </si>
  <si>
    <t>Carolina Veloso, Benedita Silvério, Gabriela Magalhães</t>
  </si>
  <si>
    <t>Inês Rios, Kaya Abreu, Sofia Freitas</t>
  </si>
  <si>
    <t>Daniela Soares, Lara Cruz, Maria Miguel Barbosa</t>
  </si>
  <si>
    <t>Ana Rita Campos, Beatriz Dias, Sharon Silva</t>
  </si>
  <si>
    <t>Carolina Campos, Alice Pinto, Carolina Mota</t>
  </si>
  <si>
    <t>Beatriz Duarte, Mara Quinta, Sofia Sousa</t>
  </si>
  <si>
    <t>Ana Monteiro, Mafalda Correia</t>
  </si>
  <si>
    <t>Maria Pereira, Maria Beatriz Sá</t>
  </si>
  <si>
    <t>Margarida Soares, Carolina Portas</t>
  </si>
  <si>
    <t>Maria Cotter, Clara Silva</t>
  </si>
  <si>
    <t>Sofia Alves, Benedita Azevedo</t>
  </si>
  <si>
    <t>Mara Calejo, Rita Andrade</t>
  </si>
  <si>
    <t>Carlota Melo, Isabel Sousa</t>
  </si>
  <si>
    <t>129034, 100660</t>
  </si>
  <si>
    <t>Ana Margarida Santos, Inês Moura</t>
  </si>
  <si>
    <t>Maria Duarte, Iara Castro</t>
  </si>
  <si>
    <t>Maria Oliveira, Helena Lobo</t>
  </si>
  <si>
    <t>Mariana Sousa, Matilde Sá</t>
  </si>
  <si>
    <t>Luisa Pessoa, Núria Bompastor</t>
  </si>
  <si>
    <t>Emma Maganinho, Inês Sousa</t>
  </si>
  <si>
    <t>Núria Carvalho, Stefanny Leite</t>
  </si>
  <si>
    <t>Minis N2</t>
  </si>
  <si>
    <t>Lia Coelho, Alice Santos, Clara Marques</t>
  </si>
  <si>
    <t>118804, 95240, 100770</t>
  </si>
  <si>
    <t>Joana Silva, Leonor Novo, Milana Fedorova</t>
  </si>
  <si>
    <t>99873, 111472, 107021</t>
  </si>
  <si>
    <t>Mariana Coelho, Matilde Pimentel, Carlota Gomes</t>
  </si>
  <si>
    <t>Amélia Sá Lopes, Caetana de Sá Figueiredo, Elisa Rocha</t>
  </si>
  <si>
    <t>Inês Andrade, Francisca Mendes</t>
  </si>
  <si>
    <t>122533, 73839</t>
  </si>
  <si>
    <t>Constança Delca, Mariana Teixeira</t>
  </si>
  <si>
    <t>109045, 109371</t>
  </si>
  <si>
    <t>Mia Bessa, Letícia Cafalange</t>
  </si>
  <si>
    <t>Lia Lourenço, Oriana Gonçalves</t>
  </si>
  <si>
    <t>Alice Gonçalves, Ana Sofia Nogueira</t>
  </si>
  <si>
    <t>Larissa Carneiro, Matilde Faria</t>
  </si>
  <si>
    <t>Open N1</t>
  </si>
  <si>
    <t>Matilde Rocha, Núria Brandão, Elena Gonçalves, Beatriz Sousa Duarte</t>
  </si>
  <si>
    <t>Centro Juvenil Salesiano de Arouca</t>
  </si>
  <si>
    <t>Madalena Oliveira, Maria Fernandes, Sofia Santos</t>
  </si>
  <si>
    <t>Noelia Guerra, Mafalda Braga de Brito, Clara da Costa Veiga</t>
  </si>
  <si>
    <t>Associacao Desportiva 22 - Academia Perpetuo Educacao e Cultura</t>
  </si>
  <si>
    <t>Carmo Sousa Mesquita, Isabel Dias Pinto</t>
  </si>
  <si>
    <t>Clara Sousa Rocha, Filipa Brandão</t>
  </si>
  <si>
    <t>108589, 90311</t>
  </si>
  <si>
    <t>Maria Araújo, Clara Sousa</t>
  </si>
  <si>
    <t>Maria Silva Santos, Inês Rodrigues</t>
  </si>
  <si>
    <t>Beatriz Mendo, Íris Carvalho</t>
  </si>
  <si>
    <t>Open N2</t>
  </si>
  <si>
    <t>Anita Silva Gonçalves, Clara Névoa, Yasmin Mota</t>
  </si>
  <si>
    <t>Eva Rocha, Carolina Correia Brandão, Ema Soares</t>
  </si>
  <si>
    <t>109689, 109695, 109694</t>
  </si>
  <si>
    <t>Pilar Pissarra, Lara Ferreira, Maria Costa</t>
  </si>
  <si>
    <t>106246, 95484</t>
  </si>
  <si>
    <t>Rita Coelho, Ana Maia</t>
  </si>
  <si>
    <t>Maria Clara Costa, Luísa Fernandes</t>
  </si>
  <si>
    <t>1º</t>
  </si>
  <si>
    <t>2º</t>
  </si>
  <si>
    <t>3º</t>
  </si>
  <si>
    <t>4º</t>
  </si>
  <si>
    <t>5º</t>
  </si>
  <si>
    <t>6º</t>
  </si>
  <si>
    <t>7º</t>
  </si>
  <si>
    <t>8º</t>
  </si>
  <si>
    <t>Mariana Sousa, Carlota Oliveira, Matilde Oliveira</t>
  </si>
  <si>
    <t>97319, 105141</t>
  </si>
  <si>
    <t>Francisca Chapouto, Sofia Santos, Sara Santos</t>
  </si>
  <si>
    <t>Benedita Pinto, Maria Monteiro, Sofia Martins</t>
  </si>
  <si>
    <t>Sara Pinto, Eugénia Magalhães, Clara Oliveira</t>
  </si>
  <si>
    <t>Clara Maia, Maria Clara Saraiva, Leonor Silva</t>
  </si>
  <si>
    <t>Vitória Ferreira, yasmin Gonçalves, Maria Leonor Castro, Maria Beatriz Santos</t>
  </si>
  <si>
    <t>Maria Silva Santos, Inês Rodrigues, Lara Carvalho</t>
  </si>
  <si>
    <t>Luísa Valentina Pimenta, Mara Ribeiro, Kayara Silva</t>
  </si>
  <si>
    <t>Hopes N3</t>
  </si>
  <si>
    <t>Inês Sousa, Nair Ferreira</t>
  </si>
  <si>
    <t>94661, 86523</t>
  </si>
  <si>
    <t>DNS</t>
  </si>
  <si>
    <t>Lara Teixeira, Patrícia Santos, Luciana Moreira</t>
  </si>
  <si>
    <t>130098, 109692, 108587</t>
  </si>
  <si>
    <t>Open N3</t>
  </si>
  <si>
    <t>Letícia Magalhães, Natália Bastos, Rita Pereira</t>
  </si>
  <si>
    <t>Laura Ferreira, Beatriz Nunes, Marisol Morgado</t>
  </si>
  <si>
    <t>Associação Académica de Espinho</t>
  </si>
  <si>
    <t>127011, 76057, 127010</t>
  </si>
  <si>
    <t>Sara Moreira, Margarida Vieira, Carolina Zola Duarte</t>
  </si>
  <si>
    <t>Inês Anacleto, Eduarda Caracol, Sara ramalho</t>
  </si>
  <si>
    <t>115739, 75917, 70758</t>
  </si>
  <si>
    <t>Inês Brochado, Carolina Martins, Maria João Morais</t>
  </si>
  <si>
    <t>114624, 95500, 86589</t>
  </si>
  <si>
    <t>Leonor Aguiar, Mafalda Coutinho</t>
  </si>
  <si>
    <t>Francisca Moreira, Catarina Faria</t>
  </si>
  <si>
    <t>119700, 116794</t>
  </si>
  <si>
    <t>Eva Fernades, Isabel Ribeiro</t>
  </si>
  <si>
    <t>Carolina Dias, Ana Sofia Silva</t>
  </si>
  <si>
    <t>105124, 105145</t>
  </si>
  <si>
    <t>Matilde Oliveira Gomes, Eva Couto</t>
  </si>
  <si>
    <t>101095, 108588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</si>
</sst>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434343"/>
      <name val="Roboto"/>
    </font>
    <font>
      <sz val="10"/>
      <color theme="1"/>
      <name val="Arial"/>
      <family val="2"/>
    </font>
    <font>
      <sz val="12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8"/>
      <color rgb="FFFF0000"/>
      <name val="Roboto"/>
    </font>
    <font>
      <b/>
      <sz val="2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1" fillId="0" borderId="1" xfId="0" applyFont="1" applyBorder="1"/>
    <xf numFmtId="0" fontId="3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/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57"/>
  <sheetViews>
    <sheetView topLeftCell="I76" workbookViewId="0">
      <selection activeCell="N1" sqref="N1:R1048576"/>
    </sheetView>
  </sheetViews>
  <sheetFormatPr baseColWidth="10" defaultRowHeight="16" x14ac:dyDescent="0.2"/>
  <cols>
    <col min="1" max="1" width="10.83203125" style="8"/>
    <col min="2" max="2" width="13.83203125" style="9" customWidth="1"/>
    <col min="3" max="3" width="23" style="9" customWidth="1"/>
    <col min="4" max="4" width="16" style="9" customWidth="1"/>
    <col min="5" max="5" width="18.1640625" style="9" customWidth="1"/>
    <col min="6" max="6" width="10.1640625" style="9" customWidth="1"/>
    <col min="7" max="7" width="10" style="9" customWidth="1"/>
    <col min="8" max="8" width="8" style="9" customWidth="1"/>
    <col min="9" max="9" width="13.5" style="9" customWidth="1"/>
    <col min="10" max="10" width="65.1640625" customWidth="1"/>
    <col min="11" max="11" width="42.1640625" customWidth="1"/>
    <col min="12" max="12" width="11" style="9" customWidth="1"/>
    <col min="13" max="13" width="24.33203125" style="9" customWidth="1"/>
    <col min="14" max="14" width="14.33203125" style="9" customWidth="1"/>
    <col min="15" max="15" width="12.33203125" style="9" customWidth="1"/>
    <col min="16" max="16" width="6.83203125" style="9" customWidth="1"/>
    <col min="17" max="17" width="9.33203125" style="9" customWidth="1"/>
    <col min="18" max="18" width="10.83203125" style="9"/>
  </cols>
  <sheetData>
    <row r="1" spans="1:18" x14ac:dyDescent="0.2">
      <c r="A1" s="8" t="s">
        <v>21</v>
      </c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9" t="s">
        <v>7</v>
      </c>
      <c r="J1" t="s">
        <v>8</v>
      </c>
      <c r="K1" t="s">
        <v>9</v>
      </c>
      <c r="L1" s="9" t="s">
        <v>10</v>
      </c>
      <c r="M1" s="9" t="s">
        <v>11</v>
      </c>
      <c r="N1" s="9" t="s">
        <v>12</v>
      </c>
      <c r="O1" s="9" t="s">
        <v>13</v>
      </c>
      <c r="P1" s="9" t="s">
        <v>14</v>
      </c>
      <c r="Q1" s="9" t="s">
        <v>15</v>
      </c>
    </row>
    <row r="2" spans="1:18" x14ac:dyDescent="0.2">
      <c r="A2" s="9">
        <v>555</v>
      </c>
      <c r="B2" s="9" t="s">
        <v>28</v>
      </c>
      <c r="C2" s="9" t="s">
        <v>29</v>
      </c>
      <c r="D2" s="9" t="s">
        <v>30</v>
      </c>
      <c r="E2" s="9" t="s">
        <v>31</v>
      </c>
      <c r="F2" s="9">
        <v>1</v>
      </c>
      <c r="G2" s="9" t="s">
        <v>32</v>
      </c>
      <c r="H2" s="9">
        <v>555</v>
      </c>
      <c r="I2" s="9" t="s">
        <v>32</v>
      </c>
      <c r="J2" t="s">
        <v>33</v>
      </c>
      <c r="K2" t="s">
        <v>34</v>
      </c>
      <c r="L2" s="9" t="s">
        <v>35</v>
      </c>
      <c r="M2" s="9" t="s">
        <v>31</v>
      </c>
      <c r="N2" s="9">
        <v>14.2</v>
      </c>
      <c r="O2" s="9">
        <v>0</v>
      </c>
      <c r="P2" s="9">
        <v>0</v>
      </c>
      <c r="Q2" s="9">
        <v>0</v>
      </c>
      <c r="R2" s="9">
        <v>14.2</v>
      </c>
    </row>
    <row r="3" spans="1:18" x14ac:dyDescent="0.2">
      <c r="A3" s="9">
        <v>500</v>
      </c>
      <c r="B3" s="9" t="s">
        <v>28</v>
      </c>
      <c r="C3" s="9" t="s">
        <v>36</v>
      </c>
      <c r="D3" s="9" t="s">
        <v>30</v>
      </c>
      <c r="E3" s="9" t="s">
        <v>31</v>
      </c>
      <c r="F3" s="9">
        <v>1</v>
      </c>
      <c r="G3" s="9" t="s">
        <v>32</v>
      </c>
      <c r="H3" s="9">
        <v>500</v>
      </c>
      <c r="I3" s="9" t="s">
        <v>32</v>
      </c>
      <c r="J3" t="s">
        <v>37</v>
      </c>
      <c r="K3" t="s">
        <v>38</v>
      </c>
      <c r="L3" s="9" t="s">
        <v>35</v>
      </c>
      <c r="M3" s="9" t="s">
        <v>39</v>
      </c>
      <c r="N3" s="9">
        <v>16.5</v>
      </c>
      <c r="O3" s="9">
        <v>0</v>
      </c>
      <c r="P3" s="9">
        <v>0</v>
      </c>
      <c r="Q3" s="9">
        <v>0</v>
      </c>
      <c r="R3" s="9">
        <v>16.5</v>
      </c>
    </row>
    <row r="4" spans="1:18" x14ac:dyDescent="0.2">
      <c r="A4" s="9">
        <v>552</v>
      </c>
      <c r="B4" s="9" t="s">
        <v>40</v>
      </c>
      <c r="C4" s="9" t="s">
        <v>36</v>
      </c>
      <c r="D4" s="9" t="s">
        <v>30</v>
      </c>
      <c r="E4" s="9" t="s">
        <v>31</v>
      </c>
      <c r="F4" s="9">
        <v>1</v>
      </c>
      <c r="G4" s="9" t="s">
        <v>32</v>
      </c>
      <c r="H4" s="9">
        <v>552</v>
      </c>
      <c r="I4" s="9" t="s">
        <v>32</v>
      </c>
      <c r="J4" t="s">
        <v>41</v>
      </c>
      <c r="K4" t="s">
        <v>34</v>
      </c>
      <c r="L4" s="9" t="s">
        <v>35</v>
      </c>
      <c r="M4" s="9" t="s">
        <v>31</v>
      </c>
      <c r="N4" s="9">
        <v>15.5</v>
      </c>
      <c r="O4" s="9">
        <v>0</v>
      </c>
      <c r="P4" s="9">
        <v>0</v>
      </c>
      <c r="Q4" s="9">
        <v>0</v>
      </c>
      <c r="R4" s="9">
        <v>15.5</v>
      </c>
    </row>
    <row r="5" spans="1:18" x14ac:dyDescent="0.2">
      <c r="A5" s="9">
        <v>558</v>
      </c>
      <c r="B5" s="9" t="s">
        <v>40</v>
      </c>
      <c r="C5" s="9" t="s">
        <v>36</v>
      </c>
      <c r="D5" s="9" t="s">
        <v>30</v>
      </c>
      <c r="E5" s="9" t="s">
        <v>31</v>
      </c>
      <c r="F5" s="9">
        <v>2</v>
      </c>
      <c r="G5" s="9" t="s">
        <v>32</v>
      </c>
      <c r="H5" s="9">
        <v>558</v>
      </c>
      <c r="I5" s="9" t="s">
        <v>32</v>
      </c>
      <c r="J5" t="s">
        <v>42</v>
      </c>
      <c r="K5" t="s">
        <v>43</v>
      </c>
      <c r="L5" s="9" t="s">
        <v>35</v>
      </c>
      <c r="M5" s="9" t="s">
        <v>31</v>
      </c>
      <c r="N5" s="9">
        <v>15.2</v>
      </c>
      <c r="O5" s="9">
        <v>0</v>
      </c>
      <c r="P5" s="9">
        <v>0</v>
      </c>
      <c r="Q5" s="9">
        <v>0</v>
      </c>
      <c r="R5" s="9">
        <v>15.2</v>
      </c>
    </row>
    <row r="6" spans="1:18" x14ac:dyDescent="0.2">
      <c r="A6" s="9">
        <v>557</v>
      </c>
      <c r="B6" s="9" t="s">
        <v>40</v>
      </c>
      <c r="C6" s="9" t="s">
        <v>36</v>
      </c>
      <c r="D6" s="9" t="s">
        <v>30</v>
      </c>
      <c r="E6" s="9" t="s">
        <v>31</v>
      </c>
      <c r="F6" s="9">
        <v>3</v>
      </c>
      <c r="G6" s="9" t="s">
        <v>32</v>
      </c>
      <c r="H6" s="9">
        <v>557</v>
      </c>
      <c r="I6" s="9" t="s">
        <v>32</v>
      </c>
      <c r="J6" t="s">
        <v>44</v>
      </c>
      <c r="K6" t="s">
        <v>43</v>
      </c>
      <c r="L6" s="9" t="s">
        <v>35</v>
      </c>
      <c r="M6" s="9" t="s">
        <v>31</v>
      </c>
      <c r="N6" s="9">
        <v>15.1</v>
      </c>
      <c r="O6" s="9">
        <v>0</v>
      </c>
      <c r="P6" s="9">
        <v>0</v>
      </c>
      <c r="Q6" s="9">
        <v>0</v>
      </c>
      <c r="R6" s="9">
        <v>15.1</v>
      </c>
    </row>
    <row r="7" spans="1:18" x14ac:dyDescent="0.2">
      <c r="A7" s="9">
        <v>550</v>
      </c>
      <c r="B7" s="9" t="s">
        <v>40</v>
      </c>
      <c r="C7" s="9" t="s">
        <v>36</v>
      </c>
      <c r="D7" s="9" t="s">
        <v>30</v>
      </c>
      <c r="E7" s="9" t="s">
        <v>31</v>
      </c>
      <c r="F7" s="9">
        <v>4</v>
      </c>
      <c r="G7" s="9" t="s">
        <v>32</v>
      </c>
      <c r="H7" s="9">
        <v>550</v>
      </c>
      <c r="I7" s="9" t="s">
        <v>32</v>
      </c>
      <c r="J7" t="s">
        <v>45</v>
      </c>
      <c r="K7" t="s">
        <v>46</v>
      </c>
      <c r="L7" s="9" t="s">
        <v>35</v>
      </c>
      <c r="M7" s="9">
        <v>123151</v>
      </c>
      <c r="N7" s="9">
        <v>15</v>
      </c>
      <c r="O7" s="9">
        <v>0</v>
      </c>
      <c r="P7" s="9">
        <v>0</v>
      </c>
      <c r="Q7" s="9">
        <v>0</v>
      </c>
      <c r="R7" s="9">
        <v>15</v>
      </c>
    </row>
    <row r="8" spans="1:18" x14ac:dyDescent="0.2">
      <c r="A8" s="9">
        <v>560</v>
      </c>
      <c r="B8" s="9" t="s">
        <v>40</v>
      </c>
      <c r="C8" s="9" t="s">
        <v>36</v>
      </c>
      <c r="D8" s="9" t="s">
        <v>30</v>
      </c>
      <c r="E8" s="9" t="s">
        <v>31</v>
      </c>
      <c r="F8" s="9">
        <v>5</v>
      </c>
      <c r="G8" s="9" t="s">
        <v>32</v>
      </c>
      <c r="H8" s="9">
        <v>560</v>
      </c>
      <c r="I8" s="9" t="s">
        <v>32</v>
      </c>
      <c r="J8" t="s">
        <v>47</v>
      </c>
      <c r="K8" t="s">
        <v>43</v>
      </c>
      <c r="L8" s="9" t="s">
        <v>35</v>
      </c>
      <c r="M8" s="9" t="s">
        <v>31</v>
      </c>
      <c r="N8" s="9">
        <v>14.8</v>
      </c>
      <c r="O8" s="9">
        <v>0</v>
      </c>
      <c r="P8" s="9">
        <v>0</v>
      </c>
      <c r="Q8" s="9">
        <v>0</v>
      </c>
      <c r="R8" s="9">
        <v>14.8</v>
      </c>
    </row>
    <row r="9" spans="1:18" x14ac:dyDescent="0.2">
      <c r="A9" s="9">
        <v>553</v>
      </c>
      <c r="B9" s="9" t="s">
        <v>40</v>
      </c>
      <c r="C9" s="9" t="s">
        <v>36</v>
      </c>
      <c r="D9" s="9" t="s">
        <v>30</v>
      </c>
      <c r="E9" s="9" t="s">
        <v>31</v>
      </c>
      <c r="F9" s="9">
        <v>6</v>
      </c>
      <c r="G9" s="9" t="s">
        <v>32</v>
      </c>
      <c r="H9" s="9">
        <v>553</v>
      </c>
      <c r="I9" s="9" t="s">
        <v>32</v>
      </c>
      <c r="J9" t="s">
        <v>48</v>
      </c>
      <c r="K9" t="s">
        <v>34</v>
      </c>
      <c r="L9" s="9" t="s">
        <v>35</v>
      </c>
      <c r="M9" s="9" t="s">
        <v>31</v>
      </c>
      <c r="N9" s="9">
        <v>14.5</v>
      </c>
      <c r="O9" s="9">
        <v>0</v>
      </c>
      <c r="P9" s="9">
        <v>0</v>
      </c>
      <c r="Q9" s="9">
        <v>0</v>
      </c>
      <c r="R9" s="9">
        <v>14.5</v>
      </c>
    </row>
    <row r="10" spans="1:18" x14ac:dyDescent="0.2">
      <c r="A10" s="9">
        <v>551</v>
      </c>
      <c r="B10" s="9" t="s">
        <v>40</v>
      </c>
      <c r="C10" s="9" t="s">
        <v>36</v>
      </c>
      <c r="D10" s="9" t="s">
        <v>30</v>
      </c>
      <c r="E10" s="9" t="s">
        <v>31</v>
      </c>
      <c r="F10" s="9">
        <v>7</v>
      </c>
      <c r="G10" s="9" t="s">
        <v>32</v>
      </c>
      <c r="H10" s="9">
        <v>551</v>
      </c>
      <c r="I10" s="9" t="s">
        <v>32</v>
      </c>
      <c r="J10" t="s">
        <v>49</v>
      </c>
      <c r="K10" t="s">
        <v>34</v>
      </c>
      <c r="L10" s="9" t="s">
        <v>35</v>
      </c>
      <c r="M10" s="9" t="s">
        <v>31</v>
      </c>
      <c r="N10" s="9">
        <v>8.1</v>
      </c>
      <c r="O10" s="9">
        <v>0</v>
      </c>
      <c r="P10" s="9">
        <v>0</v>
      </c>
      <c r="Q10" s="9">
        <v>0</v>
      </c>
      <c r="R10" s="9">
        <v>8.1</v>
      </c>
    </row>
    <row r="11" spans="1:18" x14ac:dyDescent="0.2">
      <c r="A11" s="9">
        <v>554</v>
      </c>
      <c r="B11" s="9" t="s">
        <v>40</v>
      </c>
      <c r="C11" s="9" t="s">
        <v>50</v>
      </c>
      <c r="D11" s="9" t="s">
        <v>30</v>
      </c>
      <c r="E11" s="9" t="s">
        <v>31</v>
      </c>
      <c r="F11" s="9">
        <v>1</v>
      </c>
      <c r="G11" s="9" t="s">
        <v>32</v>
      </c>
      <c r="H11" s="9">
        <v>554</v>
      </c>
      <c r="I11" s="9" t="s">
        <v>32</v>
      </c>
      <c r="J11" t="s">
        <v>51</v>
      </c>
      <c r="K11" t="s">
        <v>34</v>
      </c>
      <c r="L11" s="9" t="s">
        <v>35</v>
      </c>
      <c r="M11" s="9" t="s">
        <v>52</v>
      </c>
      <c r="N11" s="9">
        <v>16.5</v>
      </c>
      <c r="O11" s="9">
        <v>0</v>
      </c>
      <c r="P11" s="9">
        <v>0</v>
      </c>
      <c r="Q11" s="9">
        <v>0</v>
      </c>
      <c r="R11" s="9">
        <v>16.5</v>
      </c>
    </row>
    <row r="12" spans="1:18" x14ac:dyDescent="0.2">
      <c r="A12" s="9">
        <v>556</v>
      </c>
      <c r="B12" s="9" t="s">
        <v>40</v>
      </c>
      <c r="C12" s="9" t="s">
        <v>50</v>
      </c>
      <c r="D12" s="9" t="s">
        <v>30</v>
      </c>
      <c r="E12" s="9" t="s">
        <v>31</v>
      </c>
      <c r="F12" s="9">
        <v>2</v>
      </c>
      <c r="G12" s="9" t="s">
        <v>32</v>
      </c>
      <c r="H12" s="9">
        <v>556</v>
      </c>
      <c r="I12" s="9" t="s">
        <v>32</v>
      </c>
      <c r="J12" t="s">
        <v>53</v>
      </c>
      <c r="K12" t="s">
        <v>43</v>
      </c>
      <c r="L12" s="9" t="s">
        <v>35</v>
      </c>
      <c r="M12" s="9" t="s">
        <v>31</v>
      </c>
      <c r="N12" s="9">
        <v>16.399999999999999</v>
      </c>
      <c r="O12" s="9">
        <v>0</v>
      </c>
      <c r="P12" s="9">
        <v>0</v>
      </c>
      <c r="Q12" s="9">
        <v>0</v>
      </c>
      <c r="R12" s="9">
        <v>16.399999999999999</v>
      </c>
    </row>
    <row r="13" spans="1:18" x14ac:dyDescent="0.2">
      <c r="A13" s="9">
        <v>559</v>
      </c>
      <c r="B13" s="9" t="s">
        <v>40</v>
      </c>
      <c r="C13" s="9" t="s">
        <v>50</v>
      </c>
      <c r="D13" s="9" t="s">
        <v>30</v>
      </c>
      <c r="E13" s="9" t="s">
        <v>31</v>
      </c>
      <c r="F13" s="9">
        <v>3</v>
      </c>
      <c r="G13" s="9" t="s">
        <v>32</v>
      </c>
      <c r="H13" s="9">
        <v>559</v>
      </c>
      <c r="I13" s="9" t="s">
        <v>32</v>
      </c>
      <c r="J13" t="s">
        <v>54</v>
      </c>
      <c r="K13" t="s">
        <v>43</v>
      </c>
      <c r="L13" s="9" t="s">
        <v>35</v>
      </c>
      <c r="M13" s="9" t="s">
        <v>31</v>
      </c>
      <c r="N13" s="9">
        <v>15.9</v>
      </c>
      <c r="O13" s="9">
        <v>0</v>
      </c>
      <c r="P13" s="9">
        <v>0</v>
      </c>
      <c r="Q13" s="9">
        <v>0</v>
      </c>
      <c r="R13" s="9">
        <v>15.9</v>
      </c>
    </row>
    <row r="14" spans="1:18" x14ac:dyDescent="0.2">
      <c r="A14" s="9">
        <v>600</v>
      </c>
      <c r="B14" s="9" t="s">
        <v>166</v>
      </c>
      <c r="C14" s="9" t="s">
        <v>50</v>
      </c>
      <c r="D14" s="9" t="s">
        <v>30</v>
      </c>
      <c r="E14" s="9" t="s">
        <v>31</v>
      </c>
      <c r="F14" s="9">
        <v>1</v>
      </c>
      <c r="G14" s="9" t="s">
        <v>32</v>
      </c>
      <c r="H14" s="9">
        <v>600</v>
      </c>
      <c r="I14" s="9" t="s">
        <v>32</v>
      </c>
      <c r="J14" t="s">
        <v>167</v>
      </c>
      <c r="K14" t="s">
        <v>38</v>
      </c>
      <c r="L14" s="9" t="s">
        <v>35</v>
      </c>
      <c r="M14" s="9" t="s">
        <v>168</v>
      </c>
      <c r="N14" s="9">
        <v>16.065999999999999</v>
      </c>
      <c r="O14" s="9">
        <v>8.6660000000000004</v>
      </c>
      <c r="P14" s="9">
        <v>0</v>
      </c>
      <c r="Q14" s="9">
        <v>0.3</v>
      </c>
      <c r="R14" s="9">
        <v>24.431999999999999</v>
      </c>
    </row>
    <row r="15" spans="1:18" x14ac:dyDescent="0.2">
      <c r="A15" s="9">
        <v>430</v>
      </c>
      <c r="B15" s="9" t="s">
        <v>55</v>
      </c>
      <c r="C15" s="9" t="s">
        <v>56</v>
      </c>
      <c r="D15" s="9" t="s">
        <v>30</v>
      </c>
      <c r="E15" s="9" t="s">
        <v>31</v>
      </c>
      <c r="F15" s="9">
        <v>1</v>
      </c>
      <c r="G15" s="9" t="s">
        <v>32</v>
      </c>
      <c r="H15" s="9">
        <v>430</v>
      </c>
      <c r="I15" s="9" t="s">
        <v>32</v>
      </c>
      <c r="J15" t="s">
        <v>57</v>
      </c>
      <c r="K15" t="s">
        <v>58</v>
      </c>
      <c r="L15" s="9" t="s">
        <v>35</v>
      </c>
      <c r="M15" s="9" t="s">
        <v>31</v>
      </c>
      <c r="N15" s="9">
        <v>11.5</v>
      </c>
      <c r="O15" s="9">
        <v>0</v>
      </c>
      <c r="P15" s="9">
        <v>0</v>
      </c>
      <c r="Q15" s="9">
        <v>0</v>
      </c>
      <c r="R15" s="9">
        <v>11.5</v>
      </c>
    </row>
    <row r="16" spans="1:18" x14ac:dyDescent="0.2">
      <c r="A16" s="9">
        <v>1005</v>
      </c>
      <c r="B16" s="9" t="s">
        <v>55</v>
      </c>
      <c r="C16" s="9" t="s">
        <v>29</v>
      </c>
      <c r="D16" s="9" t="s">
        <v>30</v>
      </c>
      <c r="E16" s="9" t="s">
        <v>31</v>
      </c>
      <c r="F16" s="9">
        <v>1</v>
      </c>
      <c r="G16" s="9" t="s">
        <v>32</v>
      </c>
      <c r="H16" s="9">
        <v>1005</v>
      </c>
      <c r="I16" s="9" t="s">
        <v>32</v>
      </c>
      <c r="J16" t="s">
        <v>59</v>
      </c>
      <c r="K16" t="s">
        <v>60</v>
      </c>
      <c r="L16" s="9" t="s">
        <v>35</v>
      </c>
      <c r="M16" s="9" t="s">
        <v>31</v>
      </c>
      <c r="N16" s="9">
        <v>13.5</v>
      </c>
      <c r="O16" s="9">
        <v>0</v>
      </c>
      <c r="P16" s="9">
        <v>0</v>
      </c>
      <c r="Q16" s="9">
        <v>0</v>
      </c>
      <c r="R16" s="9">
        <v>13.5</v>
      </c>
    </row>
    <row r="17" spans="1:18" x14ac:dyDescent="0.2">
      <c r="A17" s="9">
        <v>439</v>
      </c>
      <c r="B17" s="9" t="s">
        <v>55</v>
      </c>
      <c r="C17" s="9" t="s">
        <v>29</v>
      </c>
      <c r="D17" s="9" t="s">
        <v>30</v>
      </c>
      <c r="E17" s="9" t="s">
        <v>31</v>
      </c>
      <c r="F17" s="9">
        <v>2</v>
      </c>
      <c r="G17" s="9" t="s">
        <v>32</v>
      </c>
      <c r="H17" s="9">
        <v>439</v>
      </c>
      <c r="I17" s="9" t="s">
        <v>32</v>
      </c>
      <c r="J17" t="s">
        <v>61</v>
      </c>
      <c r="K17" t="s">
        <v>43</v>
      </c>
      <c r="L17" s="9" t="s">
        <v>35</v>
      </c>
      <c r="M17" s="9" t="s">
        <v>31</v>
      </c>
      <c r="N17" s="9">
        <v>11.7</v>
      </c>
      <c r="O17" s="9">
        <v>0</v>
      </c>
      <c r="P17" s="9">
        <v>0</v>
      </c>
      <c r="Q17" s="9">
        <v>0</v>
      </c>
      <c r="R17" s="9">
        <v>11.7</v>
      </c>
    </row>
    <row r="18" spans="1:18" x14ac:dyDescent="0.2">
      <c r="A18" s="9">
        <v>419</v>
      </c>
      <c r="B18" s="9" t="s">
        <v>55</v>
      </c>
      <c r="C18" s="9" t="s">
        <v>29</v>
      </c>
      <c r="D18" s="9" t="s">
        <v>30</v>
      </c>
      <c r="E18" s="9" t="s">
        <v>31</v>
      </c>
      <c r="F18" s="9">
        <v>3</v>
      </c>
      <c r="G18" s="9" t="s">
        <v>32</v>
      </c>
      <c r="H18" s="9">
        <v>419</v>
      </c>
      <c r="I18" s="9" t="s">
        <v>32</v>
      </c>
      <c r="J18" t="s">
        <v>62</v>
      </c>
      <c r="K18" t="s">
        <v>34</v>
      </c>
      <c r="L18" s="9" t="s">
        <v>35</v>
      </c>
      <c r="M18" s="9" t="s">
        <v>31</v>
      </c>
      <c r="N18" s="9">
        <v>11.5</v>
      </c>
      <c r="O18" s="9">
        <v>0</v>
      </c>
      <c r="P18" s="9">
        <v>0</v>
      </c>
      <c r="Q18" s="9">
        <v>2</v>
      </c>
      <c r="R18" s="9">
        <v>9.5</v>
      </c>
    </row>
    <row r="19" spans="1:18" x14ac:dyDescent="0.2">
      <c r="A19" s="9">
        <v>408</v>
      </c>
      <c r="B19" s="9" t="s">
        <v>55</v>
      </c>
      <c r="C19" s="9" t="s">
        <v>29</v>
      </c>
      <c r="D19" s="9" t="s">
        <v>30</v>
      </c>
      <c r="E19" s="9" t="s">
        <v>31</v>
      </c>
      <c r="F19" s="9">
        <v>4</v>
      </c>
      <c r="G19" s="9" t="s">
        <v>32</v>
      </c>
      <c r="H19" s="9">
        <v>408</v>
      </c>
      <c r="I19" s="9" t="s">
        <v>32</v>
      </c>
      <c r="J19" t="s">
        <v>163</v>
      </c>
      <c r="K19" t="s">
        <v>65</v>
      </c>
      <c r="L19" s="9" t="s">
        <v>35</v>
      </c>
      <c r="M19" s="9" t="s">
        <v>31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 x14ac:dyDescent="0.2">
      <c r="A20" s="9">
        <v>410</v>
      </c>
      <c r="B20" s="9" t="s">
        <v>55</v>
      </c>
      <c r="C20" s="9" t="s">
        <v>63</v>
      </c>
      <c r="D20" s="9" t="s">
        <v>30</v>
      </c>
      <c r="E20" s="9" t="s">
        <v>31</v>
      </c>
      <c r="F20" s="9">
        <v>1</v>
      </c>
      <c r="G20" s="9" t="s">
        <v>32</v>
      </c>
      <c r="H20" s="9">
        <v>410</v>
      </c>
      <c r="I20" s="9" t="s">
        <v>32</v>
      </c>
      <c r="J20" t="s">
        <v>64</v>
      </c>
      <c r="K20" t="s">
        <v>65</v>
      </c>
      <c r="L20" s="9" t="s">
        <v>35</v>
      </c>
      <c r="M20" s="9" t="s">
        <v>31</v>
      </c>
      <c r="N20" s="9">
        <v>16.399999999999999</v>
      </c>
      <c r="O20" s="9">
        <v>0</v>
      </c>
      <c r="P20" s="9">
        <v>0</v>
      </c>
      <c r="Q20" s="9">
        <v>0</v>
      </c>
      <c r="R20" s="9">
        <v>16.399999999999999</v>
      </c>
    </row>
    <row r="21" spans="1:18" x14ac:dyDescent="0.2">
      <c r="A21" s="9">
        <v>400</v>
      </c>
      <c r="B21" s="9" t="s">
        <v>55</v>
      </c>
      <c r="C21" s="9" t="s">
        <v>63</v>
      </c>
      <c r="D21" s="9" t="s">
        <v>30</v>
      </c>
      <c r="E21" s="9" t="s">
        <v>31</v>
      </c>
      <c r="F21" s="9">
        <v>2</v>
      </c>
      <c r="G21" s="9" t="s">
        <v>32</v>
      </c>
      <c r="H21" s="9">
        <v>400</v>
      </c>
      <c r="I21" s="9" t="s">
        <v>32</v>
      </c>
      <c r="J21" t="s">
        <v>66</v>
      </c>
      <c r="K21" t="s">
        <v>67</v>
      </c>
      <c r="L21" s="9" t="s">
        <v>35</v>
      </c>
      <c r="M21" s="9">
        <v>101349</v>
      </c>
      <c r="N21" s="9">
        <v>16.2</v>
      </c>
      <c r="O21" s="9">
        <v>0</v>
      </c>
      <c r="P21" s="9">
        <v>0</v>
      </c>
      <c r="Q21" s="9">
        <v>0</v>
      </c>
      <c r="R21" s="9">
        <v>16.2</v>
      </c>
    </row>
    <row r="22" spans="1:18" x14ac:dyDescent="0.2">
      <c r="A22" s="9">
        <v>1003</v>
      </c>
      <c r="B22" s="9" t="s">
        <v>55</v>
      </c>
      <c r="C22" s="9" t="s">
        <v>63</v>
      </c>
      <c r="D22" s="9" t="s">
        <v>30</v>
      </c>
      <c r="E22" s="9" t="s">
        <v>31</v>
      </c>
      <c r="F22" s="9" t="s">
        <v>32</v>
      </c>
      <c r="G22" s="9" t="s">
        <v>32</v>
      </c>
      <c r="H22" s="9">
        <v>1003</v>
      </c>
      <c r="I22" s="9" t="s">
        <v>32</v>
      </c>
      <c r="J22" t="s">
        <v>68</v>
      </c>
      <c r="K22" t="s">
        <v>60</v>
      </c>
      <c r="L22" s="9" t="s">
        <v>35</v>
      </c>
      <c r="M22" s="9" t="s">
        <v>31</v>
      </c>
      <c r="N22" s="9" t="s">
        <v>32</v>
      </c>
      <c r="O22" s="9" t="s">
        <v>32</v>
      </c>
      <c r="P22" s="9" t="s">
        <v>32</v>
      </c>
      <c r="Q22" s="9" t="s">
        <v>32</v>
      </c>
      <c r="R22" s="9" t="s">
        <v>169</v>
      </c>
    </row>
    <row r="23" spans="1:18" x14ac:dyDescent="0.2">
      <c r="A23" s="9">
        <v>413</v>
      </c>
      <c r="B23" s="9" t="s">
        <v>55</v>
      </c>
      <c r="C23" s="9" t="s">
        <v>69</v>
      </c>
      <c r="D23" s="9" t="s">
        <v>30</v>
      </c>
      <c r="E23" s="9" t="s">
        <v>31</v>
      </c>
      <c r="F23" s="9">
        <v>1</v>
      </c>
      <c r="G23" s="9" t="s">
        <v>32</v>
      </c>
      <c r="H23" s="9">
        <v>413</v>
      </c>
      <c r="I23" s="9" t="s">
        <v>32</v>
      </c>
      <c r="J23" t="s">
        <v>70</v>
      </c>
      <c r="K23" t="s">
        <v>34</v>
      </c>
      <c r="L23" s="9" t="s">
        <v>35</v>
      </c>
      <c r="M23" s="9" t="s">
        <v>31</v>
      </c>
      <c r="N23" s="9">
        <v>14.8</v>
      </c>
      <c r="O23" s="9">
        <v>0</v>
      </c>
      <c r="P23" s="9">
        <v>0</v>
      </c>
      <c r="Q23" s="9">
        <v>0</v>
      </c>
      <c r="R23" s="9">
        <v>14.8</v>
      </c>
    </row>
    <row r="24" spans="1:18" x14ac:dyDescent="0.2">
      <c r="A24" s="9">
        <v>424</v>
      </c>
      <c r="B24" s="9" t="s">
        <v>55</v>
      </c>
      <c r="C24" s="9" t="s">
        <v>69</v>
      </c>
      <c r="D24" s="9" t="s">
        <v>30</v>
      </c>
      <c r="E24" s="9" t="s">
        <v>31</v>
      </c>
      <c r="F24" s="9">
        <v>2</v>
      </c>
      <c r="G24" s="9" t="s">
        <v>32</v>
      </c>
      <c r="H24" s="9">
        <v>424</v>
      </c>
      <c r="I24" s="9" t="s">
        <v>32</v>
      </c>
      <c r="J24" t="s">
        <v>71</v>
      </c>
      <c r="K24" t="s">
        <v>34</v>
      </c>
      <c r="L24" s="9" t="s">
        <v>35</v>
      </c>
      <c r="M24" s="9" t="s">
        <v>31</v>
      </c>
      <c r="N24" s="9">
        <v>14</v>
      </c>
      <c r="O24" s="9">
        <v>0</v>
      </c>
      <c r="P24" s="9">
        <v>0</v>
      </c>
      <c r="Q24" s="9">
        <v>0</v>
      </c>
      <c r="R24" s="9">
        <v>14</v>
      </c>
    </row>
    <row r="25" spans="1:18" x14ac:dyDescent="0.2">
      <c r="A25" s="9">
        <v>421</v>
      </c>
      <c r="B25" s="9" t="s">
        <v>55</v>
      </c>
      <c r="C25" s="9" t="s">
        <v>69</v>
      </c>
      <c r="D25" s="9" t="s">
        <v>30</v>
      </c>
      <c r="E25" s="9" t="s">
        <v>31</v>
      </c>
      <c r="F25" s="9">
        <v>3</v>
      </c>
      <c r="G25" s="9" t="s">
        <v>32</v>
      </c>
      <c r="H25" s="9">
        <v>421</v>
      </c>
      <c r="I25" s="9" t="s">
        <v>32</v>
      </c>
      <c r="J25" t="s">
        <v>72</v>
      </c>
      <c r="K25" t="s">
        <v>34</v>
      </c>
      <c r="L25" s="9" t="s">
        <v>35</v>
      </c>
      <c r="M25" s="9" t="s">
        <v>31</v>
      </c>
      <c r="N25" s="9">
        <v>18</v>
      </c>
      <c r="O25" s="9">
        <v>0</v>
      </c>
      <c r="P25" s="9">
        <v>0</v>
      </c>
      <c r="Q25" s="9">
        <v>5</v>
      </c>
      <c r="R25" s="9">
        <v>13</v>
      </c>
    </row>
    <row r="26" spans="1:18" x14ac:dyDescent="0.2">
      <c r="A26" s="9">
        <v>433</v>
      </c>
      <c r="B26" s="9" t="s">
        <v>55</v>
      </c>
      <c r="C26" s="9" t="s">
        <v>69</v>
      </c>
      <c r="D26" s="9" t="s">
        <v>30</v>
      </c>
      <c r="E26" s="9" t="s">
        <v>31</v>
      </c>
      <c r="F26" s="9">
        <v>4</v>
      </c>
      <c r="G26" s="9" t="s">
        <v>32</v>
      </c>
      <c r="H26" s="9">
        <v>433</v>
      </c>
      <c r="I26" s="9" t="s">
        <v>32</v>
      </c>
      <c r="J26" t="s">
        <v>73</v>
      </c>
      <c r="K26" t="s">
        <v>43</v>
      </c>
      <c r="L26" s="9" t="s">
        <v>35</v>
      </c>
      <c r="M26" s="9" t="s">
        <v>31</v>
      </c>
      <c r="N26" s="9">
        <v>12.7</v>
      </c>
      <c r="O26" s="9">
        <v>0</v>
      </c>
      <c r="P26" s="9">
        <v>0</v>
      </c>
      <c r="Q26" s="9">
        <v>0</v>
      </c>
      <c r="R26" s="9">
        <v>12.7</v>
      </c>
    </row>
    <row r="27" spans="1:18" x14ac:dyDescent="0.2">
      <c r="A27" s="9">
        <v>1001</v>
      </c>
      <c r="B27" s="9" t="s">
        <v>55</v>
      </c>
      <c r="C27" s="9" t="s">
        <v>69</v>
      </c>
      <c r="D27" s="9" t="s">
        <v>30</v>
      </c>
      <c r="E27" s="9" t="s">
        <v>31</v>
      </c>
      <c r="F27" s="9">
        <v>5</v>
      </c>
      <c r="G27" s="9" t="s">
        <v>32</v>
      </c>
      <c r="H27" s="9">
        <v>1001</v>
      </c>
      <c r="I27" s="9" t="s">
        <v>32</v>
      </c>
      <c r="J27" t="s">
        <v>74</v>
      </c>
      <c r="K27" t="s">
        <v>60</v>
      </c>
      <c r="L27" s="9" t="s">
        <v>35</v>
      </c>
      <c r="M27" s="9" t="s">
        <v>31</v>
      </c>
      <c r="N27" s="9">
        <v>13.7</v>
      </c>
      <c r="O27" s="9">
        <v>0</v>
      </c>
      <c r="P27" s="9">
        <v>0</v>
      </c>
      <c r="Q27" s="9">
        <v>3</v>
      </c>
      <c r="R27" s="9">
        <v>10.7</v>
      </c>
    </row>
    <row r="28" spans="1:18" x14ac:dyDescent="0.2">
      <c r="A28" s="9">
        <v>425</v>
      </c>
      <c r="B28" s="9" t="s">
        <v>55</v>
      </c>
      <c r="C28" s="9" t="s">
        <v>36</v>
      </c>
      <c r="D28" s="9" t="s">
        <v>30</v>
      </c>
      <c r="E28" s="9" t="s">
        <v>31</v>
      </c>
      <c r="F28" s="9">
        <v>1</v>
      </c>
      <c r="G28" s="9" t="s">
        <v>32</v>
      </c>
      <c r="H28" s="9">
        <v>425</v>
      </c>
      <c r="I28" s="9" t="s">
        <v>32</v>
      </c>
      <c r="J28" t="s">
        <v>75</v>
      </c>
      <c r="K28" t="s">
        <v>76</v>
      </c>
      <c r="L28" s="9" t="s">
        <v>35</v>
      </c>
      <c r="M28" s="9" t="s">
        <v>31</v>
      </c>
      <c r="N28" s="9">
        <v>16.600000000000001</v>
      </c>
      <c r="O28" s="9">
        <v>0</v>
      </c>
      <c r="P28" s="9">
        <v>0</v>
      </c>
      <c r="Q28" s="9">
        <v>0</v>
      </c>
      <c r="R28" s="9">
        <v>16.600000000000001</v>
      </c>
    </row>
    <row r="29" spans="1:18" x14ac:dyDescent="0.2">
      <c r="A29" s="9">
        <v>417</v>
      </c>
      <c r="B29" s="9" t="s">
        <v>55</v>
      </c>
      <c r="C29" s="9" t="s">
        <v>36</v>
      </c>
      <c r="D29" s="9" t="s">
        <v>30</v>
      </c>
      <c r="E29" s="9" t="s">
        <v>31</v>
      </c>
      <c r="F29" s="9">
        <v>2</v>
      </c>
      <c r="G29" s="9" t="s">
        <v>32</v>
      </c>
      <c r="H29" s="9">
        <v>417</v>
      </c>
      <c r="I29" s="9" t="s">
        <v>32</v>
      </c>
      <c r="J29" t="s">
        <v>159</v>
      </c>
      <c r="K29" t="s">
        <v>34</v>
      </c>
      <c r="L29" s="9" t="s">
        <v>35</v>
      </c>
      <c r="M29" s="9" t="s">
        <v>31</v>
      </c>
      <c r="N29" s="9">
        <v>16.3</v>
      </c>
      <c r="O29" s="9">
        <v>0</v>
      </c>
      <c r="P29" s="9">
        <v>0</v>
      </c>
      <c r="Q29" s="9">
        <v>0</v>
      </c>
      <c r="R29" s="9">
        <v>16.3</v>
      </c>
    </row>
    <row r="30" spans="1:18" x14ac:dyDescent="0.2">
      <c r="A30" s="9">
        <v>431</v>
      </c>
      <c r="B30" s="9" t="s">
        <v>55</v>
      </c>
      <c r="C30" s="9" t="s">
        <v>36</v>
      </c>
      <c r="D30" s="9" t="s">
        <v>30</v>
      </c>
      <c r="E30" s="9" t="s">
        <v>31</v>
      </c>
      <c r="F30" s="9">
        <v>2</v>
      </c>
      <c r="G30" s="9" t="s">
        <v>32</v>
      </c>
      <c r="H30" s="9">
        <v>431</v>
      </c>
      <c r="I30" s="9" t="s">
        <v>32</v>
      </c>
      <c r="J30" t="s">
        <v>77</v>
      </c>
      <c r="K30" t="s">
        <v>43</v>
      </c>
      <c r="L30" s="9" t="s">
        <v>35</v>
      </c>
      <c r="M30" s="9" t="s">
        <v>31</v>
      </c>
      <c r="N30" s="9">
        <v>16.3</v>
      </c>
      <c r="O30" s="9">
        <v>0</v>
      </c>
      <c r="P30" s="9">
        <v>0</v>
      </c>
      <c r="Q30" s="9">
        <v>0</v>
      </c>
      <c r="R30" s="9">
        <v>16.3</v>
      </c>
    </row>
    <row r="31" spans="1:18" x14ac:dyDescent="0.2">
      <c r="A31" s="9">
        <v>416</v>
      </c>
      <c r="B31" s="9" t="s">
        <v>55</v>
      </c>
      <c r="C31" s="9" t="s">
        <v>36</v>
      </c>
      <c r="D31" s="9" t="s">
        <v>30</v>
      </c>
      <c r="E31" s="9" t="s">
        <v>31</v>
      </c>
      <c r="F31" s="9">
        <v>4</v>
      </c>
      <c r="G31" s="9" t="s">
        <v>32</v>
      </c>
      <c r="H31" s="9">
        <v>416</v>
      </c>
      <c r="I31" s="9" t="s">
        <v>32</v>
      </c>
      <c r="J31" t="s">
        <v>78</v>
      </c>
      <c r="K31" t="s">
        <v>34</v>
      </c>
      <c r="L31" s="9" t="s">
        <v>35</v>
      </c>
      <c r="M31" s="9" t="s">
        <v>31</v>
      </c>
      <c r="N31" s="9">
        <v>16.100000000000001</v>
      </c>
      <c r="O31" s="9">
        <v>0</v>
      </c>
      <c r="P31" s="9">
        <v>0</v>
      </c>
      <c r="Q31" s="9">
        <v>0</v>
      </c>
      <c r="R31" s="9">
        <v>16.100000000000001</v>
      </c>
    </row>
    <row r="32" spans="1:18" x14ac:dyDescent="0.2">
      <c r="A32" s="9">
        <v>432</v>
      </c>
      <c r="B32" s="9" t="s">
        <v>55</v>
      </c>
      <c r="C32" s="9" t="s">
        <v>36</v>
      </c>
      <c r="D32" s="9" t="s">
        <v>30</v>
      </c>
      <c r="E32" s="9" t="s">
        <v>31</v>
      </c>
      <c r="F32" s="9">
        <v>5</v>
      </c>
      <c r="G32" s="9" t="s">
        <v>32</v>
      </c>
      <c r="H32" s="9">
        <v>432</v>
      </c>
      <c r="I32" s="9" t="s">
        <v>32</v>
      </c>
      <c r="J32" t="s">
        <v>160</v>
      </c>
      <c r="K32" t="s">
        <v>43</v>
      </c>
      <c r="L32" s="9" t="s">
        <v>35</v>
      </c>
      <c r="M32" s="9" t="s">
        <v>31</v>
      </c>
      <c r="N32" s="9">
        <v>16</v>
      </c>
      <c r="O32" s="9">
        <v>0</v>
      </c>
      <c r="P32" s="9">
        <v>0</v>
      </c>
      <c r="Q32" s="9">
        <v>0</v>
      </c>
      <c r="R32" s="9">
        <v>16</v>
      </c>
    </row>
    <row r="33" spans="1:18" x14ac:dyDescent="0.2">
      <c r="A33" s="9">
        <v>402</v>
      </c>
      <c r="B33" s="9" t="s">
        <v>55</v>
      </c>
      <c r="C33" s="9" t="s">
        <v>36</v>
      </c>
      <c r="D33" s="9" t="s">
        <v>30</v>
      </c>
      <c r="E33" s="9" t="s">
        <v>31</v>
      </c>
      <c r="F33" s="9">
        <v>6</v>
      </c>
      <c r="G33" s="9" t="s">
        <v>32</v>
      </c>
      <c r="H33" s="9">
        <v>402</v>
      </c>
      <c r="I33" s="9" t="s">
        <v>32</v>
      </c>
      <c r="J33" t="s">
        <v>79</v>
      </c>
      <c r="K33" t="s">
        <v>67</v>
      </c>
      <c r="L33" s="9" t="s">
        <v>35</v>
      </c>
      <c r="M33" s="9" t="s">
        <v>80</v>
      </c>
      <c r="N33" s="9">
        <v>15.9</v>
      </c>
      <c r="O33" s="9">
        <v>0</v>
      </c>
      <c r="P33" s="9">
        <v>0</v>
      </c>
      <c r="Q33" s="9">
        <v>0</v>
      </c>
      <c r="R33" s="9">
        <v>15.9</v>
      </c>
    </row>
    <row r="34" spans="1:18" x14ac:dyDescent="0.2">
      <c r="A34" s="9">
        <v>422</v>
      </c>
      <c r="B34" s="9" t="s">
        <v>55</v>
      </c>
      <c r="C34" s="9" t="s">
        <v>36</v>
      </c>
      <c r="D34" s="9" t="s">
        <v>30</v>
      </c>
      <c r="E34" s="9" t="s">
        <v>31</v>
      </c>
      <c r="F34" s="9">
        <v>7</v>
      </c>
      <c r="G34" s="9" t="s">
        <v>32</v>
      </c>
      <c r="H34" s="9">
        <v>422</v>
      </c>
      <c r="I34" s="9" t="s">
        <v>32</v>
      </c>
      <c r="J34" t="s">
        <v>81</v>
      </c>
      <c r="K34" t="s">
        <v>34</v>
      </c>
      <c r="L34" s="9" t="s">
        <v>35</v>
      </c>
      <c r="M34" s="9" t="s">
        <v>31</v>
      </c>
      <c r="N34" s="9">
        <v>15.7</v>
      </c>
      <c r="O34" s="9">
        <v>0</v>
      </c>
      <c r="P34" s="9">
        <v>0</v>
      </c>
      <c r="Q34" s="9">
        <v>0</v>
      </c>
      <c r="R34" s="9">
        <v>15.7</v>
      </c>
    </row>
    <row r="35" spans="1:18" x14ac:dyDescent="0.2">
      <c r="A35" s="9">
        <v>434</v>
      </c>
      <c r="B35" s="9" t="s">
        <v>55</v>
      </c>
      <c r="C35" s="9" t="s">
        <v>36</v>
      </c>
      <c r="D35" s="9" t="s">
        <v>30</v>
      </c>
      <c r="E35" s="9" t="s">
        <v>31</v>
      </c>
      <c r="F35" s="9">
        <v>7</v>
      </c>
      <c r="G35" s="9" t="s">
        <v>32</v>
      </c>
      <c r="H35" s="9">
        <v>434</v>
      </c>
      <c r="I35" s="9" t="s">
        <v>32</v>
      </c>
      <c r="J35" t="s">
        <v>84</v>
      </c>
      <c r="K35" t="s">
        <v>43</v>
      </c>
      <c r="L35" s="9" t="s">
        <v>35</v>
      </c>
      <c r="M35" s="9" t="s">
        <v>31</v>
      </c>
      <c r="N35" s="9">
        <v>15.7</v>
      </c>
      <c r="O35" s="9">
        <v>0</v>
      </c>
      <c r="P35" s="9">
        <v>0</v>
      </c>
      <c r="Q35" s="9">
        <v>0</v>
      </c>
      <c r="R35" s="9">
        <v>15.7</v>
      </c>
    </row>
    <row r="36" spans="1:18" x14ac:dyDescent="0.2">
      <c r="A36" s="9">
        <v>435</v>
      </c>
      <c r="B36" s="9" t="s">
        <v>55</v>
      </c>
      <c r="C36" s="9" t="s">
        <v>36</v>
      </c>
      <c r="D36" s="9" t="s">
        <v>30</v>
      </c>
      <c r="E36" s="9" t="s">
        <v>31</v>
      </c>
      <c r="F36" s="9">
        <v>7</v>
      </c>
      <c r="G36" s="9" t="s">
        <v>32</v>
      </c>
      <c r="H36" s="9">
        <v>435</v>
      </c>
      <c r="I36" s="9" t="s">
        <v>32</v>
      </c>
      <c r="J36" t="s">
        <v>82</v>
      </c>
      <c r="K36" t="s">
        <v>43</v>
      </c>
      <c r="L36" s="9" t="s">
        <v>35</v>
      </c>
      <c r="M36" s="9" t="s">
        <v>31</v>
      </c>
      <c r="N36" s="9">
        <v>15.7</v>
      </c>
      <c r="O36" s="9">
        <v>0</v>
      </c>
      <c r="P36" s="9">
        <v>0</v>
      </c>
      <c r="Q36" s="9">
        <v>0</v>
      </c>
      <c r="R36" s="9">
        <v>15.7</v>
      </c>
    </row>
    <row r="37" spans="1:18" x14ac:dyDescent="0.2">
      <c r="A37" s="9">
        <v>441</v>
      </c>
      <c r="B37" s="9" t="s">
        <v>55</v>
      </c>
      <c r="C37" s="9" t="s">
        <v>36</v>
      </c>
      <c r="D37" s="9" t="s">
        <v>30</v>
      </c>
      <c r="E37" s="9" t="s">
        <v>31</v>
      </c>
      <c r="F37" s="9">
        <v>7</v>
      </c>
      <c r="G37" s="9" t="s">
        <v>32</v>
      </c>
      <c r="H37" s="9">
        <v>441</v>
      </c>
      <c r="I37" s="9" t="s">
        <v>32</v>
      </c>
      <c r="J37" t="s">
        <v>83</v>
      </c>
      <c r="K37" t="s">
        <v>43</v>
      </c>
      <c r="L37" s="9" t="s">
        <v>35</v>
      </c>
      <c r="M37" s="9" t="s">
        <v>31</v>
      </c>
      <c r="N37" s="9">
        <v>15.7</v>
      </c>
      <c r="O37" s="9">
        <v>0</v>
      </c>
      <c r="P37" s="9">
        <v>0</v>
      </c>
      <c r="Q37" s="9">
        <v>0</v>
      </c>
      <c r="R37" s="9">
        <v>15.7</v>
      </c>
    </row>
    <row r="38" spans="1:18" x14ac:dyDescent="0.2">
      <c r="A38" s="9">
        <v>438</v>
      </c>
      <c r="B38" s="9" t="s">
        <v>55</v>
      </c>
      <c r="C38" s="9" t="s">
        <v>36</v>
      </c>
      <c r="D38" s="9" t="s">
        <v>30</v>
      </c>
      <c r="E38" s="9" t="s">
        <v>31</v>
      </c>
      <c r="F38" s="9">
        <v>11</v>
      </c>
      <c r="G38" s="9" t="s">
        <v>32</v>
      </c>
      <c r="H38" s="9">
        <v>438</v>
      </c>
      <c r="I38" s="9" t="s">
        <v>32</v>
      </c>
      <c r="J38" t="s">
        <v>164</v>
      </c>
      <c r="K38" t="s">
        <v>43</v>
      </c>
      <c r="L38" s="9" t="s">
        <v>35</v>
      </c>
      <c r="M38" s="9" t="s">
        <v>31</v>
      </c>
      <c r="N38" s="9">
        <v>15.5</v>
      </c>
      <c r="O38" s="9">
        <v>0</v>
      </c>
      <c r="P38" s="9">
        <v>0</v>
      </c>
      <c r="Q38" s="9">
        <v>0</v>
      </c>
      <c r="R38" s="9">
        <v>15.5</v>
      </c>
    </row>
    <row r="39" spans="1:18" x14ac:dyDescent="0.2">
      <c r="A39" s="9">
        <v>447</v>
      </c>
      <c r="B39" s="9" t="s">
        <v>55</v>
      </c>
      <c r="C39" s="9" t="s">
        <v>36</v>
      </c>
      <c r="D39" s="9" t="s">
        <v>30</v>
      </c>
      <c r="E39" s="9" t="s">
        <v>31</v>
      </c>
      <c r="F39" s="9">
        <v>12</v>
      </c>
      <c r="G39" s="9" t="s">
        <v>32</v>
      </c>
      <c r="H39" s="9">
        <v>447</v>
      </c>
      <c r="I39" s="9" t="s">
        <v>32</v>
      </c>
      <c r="J39" t="s">
        <v>85</v>
      </c>
      <c r="K39" t="s">
        <v>38</v>
      </c>
      <c r="L39" s="9" t="s">
        <v>35</v>
      </c>
      <c r="M39" s="9" t="s">
        <v>86</v>
      </c>
      <c r="N39" s="9">
        <v>15.2</v>
      </c>
      <c r="O39" s="9">
        <v>0</v>
      </c>
      <c r="P39" s="9">
        <v>0</v>
      </c>
      <c r="Q39" s="9">
        <v>0</v>
      </c>
      <c r="R39" s="9">
        <v>15.2</v>
      </c>
    </row>
    <row r="40" spans="1:18" x14ac:dyDescent="0.2">
      <c r="A40" s="9">
        <v>404</v>
      </c>
      <c r="B40" s="9" t="s">
        <v>55</v>
      </c>
      <c r="C40" s="9" t="s">
        <v>36</v>
      </c>
      <c r="D40" s="9" t="s">
        <v>30</v>
      </c>
      <c r="E40" s="9" t="s">
        <v>31</v>
      </c>
      <c r="F40" s="9">
        <v>13</v>
      </c>
      <c r="G40" s="9" t="s">
        <v>32</v>
      </c>
      <c r="H40" s="9">
        <v>404</v>
      </c>
      <c r="I40" s="9" t="s">
        <v>32</v>
      </c>
      <c r="J40" t="s">
        <v>87</v>
      </c>
      <c r="K40" t="s">
        <v>46</v>
      </c>
      <c r="L40" s="9" t="s">
        <v>35</v>
      </c>
      <c r="M40" s="9" t="s">
        <v>88</v>
      </c>
      <c r="N40" s="9">
        <v>15</v>
      </c>
      <c r="O40" s="9">
        <v>0</v>
      </c>
      <c r="P40" s="9">
        <v>0</v>
      </c>
      <c r="Q40" s="9">
        <v>0</v>
      </c>
      <c r="R40" s="9">
        <v>15</v>
      </c>
    </row>
    <row r="41" spans="1:18" x14ac:dyDescent="0.2">
      <c r="A41" s="9">
        <v>405</v>
      </c>
      <c r="B41" s="9" t="s">
        <v>55</v>
      </c>
      <c r="C41" s="9" t="s">
        <v>36</v>
      </c>
      <c r="D41" s="9" t="s">
        <v>30</v>
      </c>
      <c r="E41" s="9" t="s">
        <v>31</v>
      </c>
      <c r="F41" s="9">
        <v>13</v>
      </c>
      <c r="G41" s="9" t="s">
        <v>32</v>
      </c>
      <c r="H41" s="9">
        <v>405</v>
      </c>
      <c r="I41" s="9" t="s">
        <v>32</v>
      </c>
      <c r="J41" t="s">
        <v>89</v>
      </c>
      <c r="K41" t="s">
        <v>65</v>
      </c>
      <c r="L41" s="9" t="s">
        <v>35</v>
      </c>
      <c r="M41" s="9" t="s">
        <v>31</v>
      </c>
      <c r="N41" s="9">
        <v>15</v>
      </c>
      <c r="O41" s="9">
        <v>0</v>
      </c>
      <c r="P41" s="9">
        <v>0</v>
      </c>
      <c r="Q41" s="9">
        <v>0</v>
      </c>
      <c r="R41" s="9">
        <v>15</v>
      </c>
    </row>
    <row r="42" spans="1:18" x14ac:dyDescent="0.2">
      <c r="A42" s="9">
        <v>437</v>
      </c>
      <c r="B42" s="9" t="s">
        <v>55</v>
      </c>
      <c r="C42" s="9" t="s">
        <v>36</v>
      </c>
      <c r="D42" s="9" t="s">
        <v>30</v>
      </c>
      <c r="E42" s="9" t="s">
        <v>31</v>
      </c>
      <c r="F42" s="9">
        <v>15</v>
      </c>
      <c r="G42" s="9" t="s">
        <v>32</v>
      </c>
      <c r="H42" s="9">
        <v>437</v>
      </c>
      <c r="I42" s="9" t="s">
        <v>32</v>
      </c>
      <c r="J42" t="s">
        <v>90</v>
      </c>
      <c r="K42" t="s">
        <v>43</v>
      </c>
      <c r="L42" s="9" t="s">
        <v>35</v>
      </c>
      <c r="M42" s="9" t="s">
        <v>31</v>
      </c>
      <c r="N42" s="9">
        <v>14.9</v>
      </c>
      <c r="O42" s="9">
        <v>0</v>
      </c>
      <c r="P42" s="9">
        <v>0</v>
      </c>
      <c r="Q42" s="9">
        <v>0</v>
      </c>
      <c r="R42" s="9">
        <v>14.9</v>
      </c>
    </row>
    <row r="43" spans="1:18" x14ac:dyDescent="0.2">
      <c r="A43" s="9">
        <v>401</v>
      </c>
      <c r="B43" s="9" t="s">
        <v>55</v>
      </c>
      <c r="C43" s="9" t="s">
        <v>36</v>
      </c>
      <c r="D43" s="9" t="s">
        <v>30</v>
      </c>
      <c r="E43" s="9" t="s">
        <v>31</v>
      </c>
      <c r="F43" s="9">
        <v>16</v>
      </c>
      <c r="G43" s="9" t="s">
        <v>32</v>
      </c>
      <c r="H43" s="9">
        <v>401</v>
      </c>
      <c r="I43" s="9" t="s">
        <v>32</v>
      </c>
      <c r="J43" t="s">
        <v>91</v>
      </c>
      <c r="K43" t="s">
        <v>67</v>
      </c>
      <c r="L43" s="9" t="s">
        <v>35</v>
      </c>
      <c r="M43" s="9" t="s">
        <v>92</v>
      </c>
      <c r="N43" s="9">
        <v>15.7</v>
      </c>
      <c r="O43" s="9">
        <v>0</v>
      </c>
      <c r="P43" s="9">
        <v>0</v>
      </c>
      <c r="Q43" s="9">
        <v>1</v>
      </c>
      <c r="R43" s="9">
        <v>14.7</v>
      </c>
    </row>
    <row r="44" spans="1:18" x14ac:dyDescent="0.2">
      <c r="A44" s="9">
        <v>412</v>
      </c>
      <c r="B44" s="9" t="s">
        <v>55</v>
      </c>
      <c r="C44" s="9" t="s">
        <v>36</v>
      </c>
      <c r="D44" s="9" t="s">
        <v>30</v>
      </c>
      <c r="E44" s="9" t="s">
        <v>31</v>
      </c>
      <c r="F44" s="9">
        <v>17</v>
      </c>
      <c r="G44" s="9" t="s">
        <v>32</v>
      </c>
      <c r="H44" s="9">
        <v>412</v>
      </c>
      <c r="I44" s="9" t="s">
        <v>32</v>
      </c>
      <c r="J44" t="s">
        <v>93</v>
      </c>
      <c r="K44" t="s">
        <v>34</v>
      </c>
      <c r="L44" s="9" t="s">
        <v>35</v>
      </c>
      <c r="M44" s="9" t="s">
        <v>31</v>
      </c>
      <c r="N44" s="9">
        <v>14.3</v>
      </c>
      <c r="O44" s="9">
        <v>0</v>
      </c>
      <c r="P44" s="9">
        <v>0</v>
      </c>
      <c r="Q44" s="9">
        <v>0</v>
      </c>
      <c r="R44" s="9">
        <v>14.3</v>
      </c>
    </row>
    <row r="45" spans="1:18" x14ac:dyDescent="0.2">
      <c r="A45" s="9">
        <v>440</v>
      </c>
      <c r="B45" s="9" t="s">
        <v>55</v>
      </c>
      <c r="C45" s="9" t="s">
        <v>36</v>
      </c>
      <c r="D45" s="9" t="s">
        <v>30</v>
      </c>
      <c r="E45" s="9" t="s">
        <v>31</v>
      </c>
      <c r="F45" s="9">
        <v>17</v>
      </c>
      <c r="G45" s="9" t="s">
        <v>32</v>
      </c>
      <c r="H45" s="9">
        <v>440</v>
      </c>
      <c r="I45" s="9" t="s">
        <v>32</v>
      </c>
      <c r="J45" t="s">
        <v>94</v>
      </c>
      <c r="K45" t="s">
        <v>43</v>
      </c>
      <c r="L45" s="9" t="s">
        <v>35</v>
      </c>
      <c r="M45" s="9" t="s">
        <v>31</v>
      </c>
      <c r="N45" s="9">
        <v>14.3</v>
      </c>
      <c r="O45" s="9">
        <v>0</v>
      </c>
      <c r="P45" s="9">
        <v>0</v>
      </c>
      <c r="Q45" s="9">
        <v>0</v>
      </c>
      <c r="R45" s="9">
        <v>14.3</v>
      </c>
    </row>
    <row r="46" spans="1:18" x14ac:dyDescent="0.2">
      <c r="A46" s="9">
        <v>411</v>
      </c>
      <c r="B46" s="9" t="s">
        <v>55</v>
      </c>
      <c r="C46" s="9" t="s">
        <v>36</v>
      </c>
      <c r="D46" s="9" t="s">
        <v>30</v>
      </c>
      <c r="E46" s="9" t="s">
        <v>31</v>
      </c>
      <c r="F46" s="9">
        <v>19</v>
      </c>
      <c r="G46" s="9" t="s">
        <v>32</v>
      </c>
      <c r="H46" s="9">
        <v>411</v>
      </c>
      <c r="I46" s="9" t="s">
        <v>32</v>
      </c>
      <c r="J46" t="s">
        <v>95</v>
      </c>
      <c r="K46" t="s">
        <v>34</v>
      </c>
      <c r="L46" s="9" t="s">
        <v>35</v>
      </c>
      <c r="M46" s="9" t="s">
        <v>31</v>
      </c>
      <c r="N46" s="9">
        <v>14.2</v>
      </c>
      <c r="O46" s="9">
        <v>0</v>
      </c>
      <c r="P46" s="9">
        <v>0</v>
      </c>
      <c r="Q46" s="9">
        <v>0</v>
      </c>
      <c r="R46" s="9">
        <v>14.2</v>
      </c>
    </row>
    <row r="47" spans="1:18" x14ac:dyDescent="0.2">
      <c r="A47" s="9">
        <v>415</v>
      </c>
      <c r="B47" s="9" t="s">
        <v>55</v>
      </c>
      <c r="C47" s="9" t="s">
        <v>36</v>
      </c>
      <c r="D47" s="9" t="s">
        <v>30</v>
      </c>
      <c r="E47" s="9" t="s">
        <v>31</v>
      </c>
      <c r="F47" s="9">
        <v>20</v>
      </c>
      <c r="G47" s="9" t="s">
        <v>32</v>
      </c>
      <c r="H47" s="9">
        <v>415</v>
      </c>
      <c r="I47" s="9" t="s">
        <v>32</v>
      </c>
      <c r="J47" t="s">
        <v>161</v>
      </c>
      <c r="K47" t="s">
        <v>34</v>
      </c>
      <c r="L47" s="9" t="s">
        <v>35</v>
      </c>
      <c r="M47" s="9" t="s">
        <v>31</v>
      </c>
      <c r="N47" s="9">
        <v>13.2</v>
      </c>
      <c r="O47" s="9">
        <v>0</v>
      </c>
      <c r="P47" s="9">
        <v>0</v>
      </c>
      <c r="Q47" s="9">
        <v>0</v>
      </c>
      <c r="R47" s="9">
        <v>13.2</v>
      </c>
    </row>
    <row r="48" spans="1:18" x14ac:dyDescent="0.2">
      <c r="A48" s="9">
        <v>418</v>
      </c>
      <c r="B48" s="9" t="s">
        <v>55</v>
      </c>
      <c r="C48" s="9" t="s">
        <v>36</v>
      </c>
      <c r="D48" s="9" t="s">
        <v>30</v>
      </c>
      <c r="E48" s="9" t="s">
        <v>31</v>
      </c>
      <c r="F48" s="9">
        <v>21</v>
      </c>
      <c r="G48" s="9" t="s">
        <v>32</v>
      </c>
      <c r="H48" s="9">
        <v>418</v>
      </c>
      <c r="I48" s="9" t="s">
        <v>32</v>
      </c>
      <c r="J48" t="s">
        <v>96</v>
      </c>
      <c r="K48" t="s">
        <v>34</v>
      </c>
      <c r="L48" s="9" t="s">
        <v>35</v>
      </c>
      <c r="M48" s="9" t="s">
        <v>31</v>
      </c>
      <c r="N48" s="9">
        <v>13.8</v>
      </c>
      <c r="O48" s="9">
        <v>0</v>
      </c>
      <c r="P48" s="9">
        <v>0</v>
      </c>
      <c r="Q48" s="9">
        <v>1</v>
      </c>
      <c r="R48" s="9">
        <v>12.8</v>
      </c>
    </row>
    <row r="49" spans="1:18" x14ac:dyDescent="0.2">
      <c r="A49" s="9">
        <v>423</v>
      </c>
      <c r="B49" s="9" t="s">
        <v>55</v>
      </c>
      <c r="C49" s="9" t="s">
        <v>36</v>
      </c>
      <c r="D49" s="9" t="s">
        <v>30</v>
      </c>
      <c r="E49" s="9" t="s">
        <v>31</v>
      </c>
      <c r="F49" s="9">
        <v>22</v>
      </c>
      <c r="G49" s="9" t="s">
        <v>32</v>
      </c>
      <c r="H49" s="9">
        <v>423</v>
      </c>
      <c r="I49" s="9" t="s">
        <v>32</v>
      </c>
      <c r="J49" t="s">
        <v>97</v>
      </c>
      <c r="K49" t="s">
        <v>34</v>
      </c>
      <c r="L49" s="9" t="s">
        <v>35</v>
      </c>
      <c r="M49" s="9" t="s">
        <v>31</v>
      </c>
      <c r="N49" s="9">
        <v>12.8</v>
      </c>
      <c r="O49" s="9">
        <v>0</v>
      </c>
      <c r="P49" s="9">
        <v>0</v>
      </c>
      <c r="Q49" s="9">
        <v>0</v>
      </c>
      <c r="R49" s="9">
        <v>12.8</v>
      </c>
    </row>
    <row r="50" spans="1:18" x14ac:dyDescent="0.2">
      <c r="A50" s="9">
        <v>1002</v>
      </c>
      <c r="B50" s="9" t="s">
        <v>55</v>
      </c>
      <c r="C50" s="9" t="s">
        <v>36</v>
      </c>
      <c r="D50" s="9" t="s">
        <v>30</v>
      </c>
      <c r="E50" s="9" t="s">
        <v>31</v>
      </c>
      <c r="F50" s="9">
        <v>23</v>
      </c>
      <c r="G50" s="9" t="s">
        <v>32</v>
      </c>
      <c r="H50" s="9">
        <v>1002</v>
      </c>
      <c r="I50" s="9" t="s">
        <v>32</v>
      </c>
      <c r="J50" t="s">
        <v>98</v>
      </c>
      <c r="K50" t="s">
        <v>60</v>
      </c>
      <c r="L50" s="9" t="s">
        <v>35</v>
      </c>
      <c r="M50" s="9" t="s">
        <v>31</v>
      </c>
      <c r="N50" s="9">
        <v>13.5</v>
      </c>
      <c r="O50" s="9">
        <v>0</v>
      </c>
      <c r="P50" s="9">
        <v>0</v>
      </c>
      <c r="Q50" s="9">
        <v>1</v>
      </c>
      <c r="R50" s="9">
        <v>12.5</v>
      </c>
    </row>
    <row r="51" spans="1:18" x14ac:dyDescent="0.2">
      <c r="A51" s="9">
        <v>436</v>
      </c>
      <c r="B51" s="9" t="s">
        <v>55</v>
      </c>
      <c r="C51" s="9" t="s">
        <v>36</v>
      </c>
      <c r="D51" s="9" t="s">
        <v>30</v>
      </c>
      <c r="E51" s="9" t="s">
        <v>31</v>
      </c>
      <c r="F51" s="9">
        <v>24</v>
      </c>
      <c r="G51" s="9" t="s">
        <v>32</v>
      </c>
      <c r="H51" s="9">
        <v>436</v>
      </c>
      <c r="I51" s="9" t="s">
        <v>32</v>
      </c>
      <c r="J51" t="s">
        <v>162</v>
      </c>
      <c r="K51" t="s">
        <v>43</v>
      </c>
      <c r="L51" s="9" t="s">
        <v>35</v>
      </c>
      <c r="M51" s="9" t="s">
        <v>31</v>
      </c>
      <c r="N51" s="9">
        <v>11.8</v>
      </c>
      <c r="O51" s="9">
        <v>0</v>
      </c>
      <c r="P51" s="9">
        <v>0</v>
      </c>
      <c r="Q51" s="9">
        <v>0</v>
      </c>
      <c r="R51" s="9">
        <v>11.8</v>
      </c>
    </row>
    <row r="52" spans="1:18" x14ac:dyDescent="0.2">
      <c r="A52" s="9">
        <v>1000</v>
      </c>
      <c r="B52" s="9" t="s">
        <v>55</v>
      </c>
      <c r="C52" s="9" t="s">
        <v>36</v>
      </c>
      <c r="D52" s="9" t="s">
        <v>30</v>
      </c>
      <c r="E52" s="9" t="s">
        <v>31</v>
      </c>
      <c r="F52" s="9">
        <v>25</v>
      </c>
      <c r="G52" s="9" t="s">
        <v>32</v>
      </c>
      <c r="H52" s="9">
        <v>1000</v>
      </c>
      <c r="I52" s="9" t="s">
        <v>32</v>
      </c>
      <c r="J52" t="s">
        <v>165</v>
      </c>
      <c r="K52" t="s">
        <v>60</v>
      </c>
      <c r="L52" s="9" t="s">
        <v>35</v>
      </c>
      <c r="M52" s="9" t="s">
        <v>31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 x14ac:dyDescent="0.2">
      <c r="A53" s="9">
        <v>446</v>
      </c>
      <c r="B53" s="9" t="s">
        <v>55</v>
      </c>
      <c r="C53" s="9" t="s">
        <v>36</v>
      </c>
      <c r="D53" s="9" t="s">
        <v>30</v>
      </c>
      <c r="E53" s="9" t="s">
        <v>31</v>
      </c>
      <c r="F53" s="9" t="s">
        <v>32</v>
      </c>
      <c r="G53" s="9" t="s">
        <v>32</v>
      </c>
      <c r="H53" s="9">
        <v>446</v>
      </c>
      <c r="I53" s="9" t="s">
        <v>32</v>
      </c>
      <c r="J53" t="s">
        <v>157</v>
      </c>
      <c r="K53" t="s">
        <v>38</v>
      </c>
      <c r="L53" s="9" t="s">
        <v>35</v>
      </c>
      <c r="M53" s="9" t="s">
        <v>158</v>
      </c>
      <c r="N53" s="9" t="s">
        <v>32</v>
      </c>
      <c r="O53" s="9" t="s">
        <v>32</v>
      </c>
      <c r="P53" s="9" t="s">
        <v>32</v>
      </c>
      <c r="Q53" s="9" t="s">
        <v>32</v>
      </c>
      <c r="R53" s="9" t="s">
        <v>169</v>
      </c>
    </row>
    <row r="54" spans="1:18" x14ac:dyDescent="0.2">
      <c r="A54" s="9">
        <v>426</v>
      </c>
      <c r="B54" s="9" t="s">
        <v>55</v>
      </c>
      <c r="C54" s="9" t="s">
        <v>50</v>
      </c>
      <c r="D54" s="9" t="s">
        <v>30</v>
      </c>
      <c r="E54" s="9" t="s">
        <v>31</v>
      </c>
      <c r="F54" s="9">
        <v>1</v>
      </c>
      <c r="G54" s="9" t="s">
        <v>32</v>
      </c>
      <c r="H54" s="9">
        <v>426</v>
      </c>
      <c r="I54" s="9" t="s">
        <v>32</v>
      </c>
      <c r="J54" t="s">
        <v>99</v>
      </c>
      <c r="K54" t="s">
        <v>76</v>
      </c>
      <c r="L54" s="9" t="s">
        <v>35</v>
      </c>
      <c r="M54" s="9" t="s">
        <v>31</v>
      </c>
      <c r="N54" s="9">
        <v>17.5</v>
      </c>
      <c r="O54" s="9">
        <v>0</v>
      </c>
      <c r="P54" s="9">
        <v>0</v>
      </c>
      <c r="Q54" s="9">
        <v>0</v>
      </c>
      <c r="R54" s="9">
        <v>17.5</v>
      </c>
    </row>
    <row r="55" spans="1:18" x14ac:dyDescent="0.2">
      <c r="A55" s="9">
        <v>429</v>
      </c>
      <c r="B55" s="9" t="s">
        <v>55</v>
      </c>
      <c r="C55" s="9" t="s">
        <v>50</v>
      </c>
      <c r="D55" s="9" t="s">
        <v>30</v>
      </c>
      <c r="E55" s="9" t="s">
        <v>31</v>
      </c>
      <c r="F55" s="9">
        <v>2</v>
      </c>
      <c r="G55" s="9" t="s">
        <v>32</v>
      </c>
      <c r="H55" s="9">
        <v>429</v>
      </c>
      <c r="I55" s="9" t="s">
        <v>32</v>
      </c>
      <c r="J55" t="s">
        <v>100</v>
      </c>
      <c r="K55" t="s">
        <v>58</v>
      </c>
      <c r="L55" s="9" t="s">
        <v>35</v>
      </c>
      <c r="M55" s="9" t="s">
        <v>31</v>
      </c>
      <c r="N55" s="9">
        <v>17</v>
      </c>
      <c r="O55" s="9">
        <v>0</v>
      </c>
      <c r="P55" s="9">
        <v>0</v>
      </c>
      <c r="Q55" s="9">
        <v>0</v>
      </c>
      <c r="R55" s="9">
        <v>17</v>
      </c>
    </row>
    <row r="56" spans="1:18" x14ac:dyDescent="0.2">
      <c r="A56" s="9">
        <v>427</v>
      </c>
      <c r="B56" s="9" t="s">
        <v>55</v>
      </c>
      <c r="C56" s="9" t="s">
        <v>50</v>
      </c>
      <c r="D56" s="9" t="s">
        <v>30</v>
      </c>
      <c r="E56" s="9" t="s">
        <v>31</v>
      </c>
      <c r="F56" s="9">
        <v>3</v>
      </c>
      <c r="G56" s="9" t="s">
        <v>32</v>
      </c>
      <c r="H56" s="9">
        <v>427</v>
      </c>
      <c r="I56" s="9" t="s">
        <v>32</v>
      </c>
      <c r="J56" t="s">
        <v>101</v>
      </c>
      <c r="K56" t="s">
        <v>76</v>
      </c>
      <c r="L56" s="9" t="s">
        <v>35</v>
      </c>
      <c r="M56" s="9" t="s">
        <v>31</v>
      </c>
      <c r="N56" s="9">
        <v>16.899999999999999</v>
      </c>
      <c r="O56" s="9">
        <v>0</v>
      </c>
      <c r="P56" s="9">
        <v>0</v>
      </c>
      <c r="Q56" s="9">
        <v>0</v>
      </c>
      <c r="R56" s="9">
        <v>16.899999999999999</v>
      </c>
    </row>
    <row r="57" spans="1:18" x14ac:dyDescent="0.2">
      <c r="A57" s="9">
        <v>409</v>
      </c>
      <c r="B57" s="9" t="s">
        <v>55</v>
      </c>
      <c r="C57" s="9" t="s">
        <v>50</v>
      </c>
      <c r="D57" s="9" t="s">
        <v>30</v>
      </c>
      <c r="E57" s="9" t="s">
        <v>31</v>
      </c>
      <c r="F57" s="9">
        <v>4</v>
      </c>
      <c r="G57" s="9" t="s">
        <v>32</v>
      </c>
      <c r="H57" s="9">
        <v>409</v>
      </c>
      <c r="I57" s="9" t="s">
        <v>32</v>
      </c>
      <c r="J57" t="s">
        <v>102</v>
      </c>
      <c r="K57" t="s">
        <v>65</v>
      </c>
      <c r="L57" s="9" t="s">
        <v>35</v>
      </c>
      <c r="M57" s="9" t="s">
        <v>31</v>
      </c>
      <c r="N57" s="9">
        <v>16.8</v>
      </c>
      <c r="O57" s="9">
        <v>0</v>
      </c>
      <c r="P57" s="9">
        <v>0</v>
      </c>
      <c r="Q57" s="9">
        <v>0</v>
      </c>
      <c r="R57" s="9">
        <v>16.8</v>
      </c>
    </row>
    <row r="58" spans="1:18" x14ac:dyDescent="0.2">
      <c r="A58" s="9">
        <v>428</v>
      </c>
      <c r="B58" s="9" t="s">
        <v>55</v>
      </c>
      <c r="C58" s="9" t="s">
        <v>50</v>
      </c>
      <c r="D58" s="9" t="s">
        <v>30</v>
      </c>
      <c r="E58" s="9" t="s">
        <v>31</v>
      </c>
      <c r="F58" s="9">
        <v>5</v>
      </c>
      <c r="G58" s="9" t="s">
        <v>32</v>
      </c>
      <c r="H58" s="9">
        <v>428</v>
      </c>
      <c r="I58" s="9" t="s">
        <v>32</v>
      </c>
      <c r="J58" t="s">
        <v>103</v>
      </c>
      <c r="K58" t="s">
        <v>58</v>
      </c>
      <c r="L58" s="9" t="s">
        <v>35</v>
      </c>
      <c r="M58" s="9" t="s">
        <v>31</v>
      </c>
      <c r="N58" s="9">
        <v>16.2</v>
      </c>
      <c r="O58" s="9">
        <v>0</v>
      </c>
      <c r="P58" s="9">
        <v>0</v>
      </c>
      <c r="Q58" s="9">
        <v>0</v>
      </c>
      <c r="R58" s="9">
        <v>16.2</v>
      </c>
    </row>
    <row r="59" spans="1:18" x14ac:dyDescent="0.2">
      <c r="A59" s="9">
        <v>442</v>
      </c>
      <c r="B59" s="9" t="s">
        <v>55</v>
      </c>
      <c r="C59" s="9" t="s">
        <v>50</v>
      </c>
      <c r="D59" s="9" t="s">
        <v>30</v>
      </c>
      <c r="E59" s="9" t="s">
        <v>31</v>
      </c>
      <c r="F59" s="9">
        <v>5</v>
      </c>
      <c r="G59" s="9" t="s">
        <v>32</v>
      </c>
      <c r="H59" s="9">
        <v>442</v>
      </c>
      <c r="I59" s="9" t="s">
        <v>32</v>
      </c>
      <c r="J59" t="s">
        <v>104</v>
      </c>
      <c r="K59" t="s">
        <v>43</v>
      </c>
      <c r="L59" s="9" t="s">
        <v>35</v>
      </c>
      <c r="M59" s="9" t="s">
        <v>31</v>
      </c>
      <c r="N59" s="9">
        <v>16.2</v>
      </c>
      <c r="O59" s="9">
        <v>0</v>
      </c>
      <c r="P59" s="9">
        <v>0</v>
      </c>
      <c r="Q59" s="9">
        <v>0</v>
      </c>
      <c r="R59" s="9">
        <v>16.2</v>
      </c>
    </row>
    <row r="60" spans="1:18" x14ac:dyDescent="0.2">
      <c r="A60" s="9">
        <v>449</v>
      </c>
      <c r="B60" s="9" t="s">
        <v>55</v>
      </c>
      <c r="C60" s="9" t="s">
        <v>50</v>
      </c>
      <c r="D60" s="9" t="s">
        <v>30</v>
      </c>
      <c r="E60" s="9" t="s">
        <v>31</v>
      </c>
      <c r="F60" s="9">
        <v>5</v>
      </c>
      <c r="G60" s="9" t="s">
        <v>32</v>
      </c>
      <c r="H60" s="9">
        <v>449</v>
      </c>
      <c r="I60" s="9" t="s">
        <v>32</v>
      </c>
      <c r="J60" t="s">
        <v>105</v>
      </c>
      <c r="K60" t="s">
        <v>38</v>
      </c>
      <c r="L60" s="9" t="s">
        <v>35</v>
      </c>
      <c r="M60" s="9" t="s">
        <v>106</v>
      </c>
      <c r="N60" s="9">
        <v>16.2</v>
      </c>
      <c r="O60" s="9">
        <v>0</v>
      </c>
      <c r="P60" s="9">
        <v>0</v>
      </c>
      <c r="Q60" s="9">
        <v>0</v>
      </c>
      <c r="R60" s="9">
        <v>16.2</v>
      </c>
    </row>
    <row r="61" spans="1:18" x14ac:dyDescent="0.2">
      <c r="A61" s="9">
        <v>448</v>
      </c>
      <c r="B61" s="9" t="s">
        <v>55</v>
      </c>
      <c r="C61" s="9" t="s">
        <v>50</v>
      </c>
      <c r="D61" s="9" t="s">
        <v>30</v>
      </c>
      <c r="E61" s="9" t="s">
        <v>31</v>
      </c>
      <c r="F61" s="9">
        <v>8</v>
      </c>
      <c r="G61" s="9" t="s">
        <v>32</v>
      </c>
      <c r="H61" s="9">
        <v>448</v>
      </c>
      <c r="I61" s="9" t="s">
        <v>32</v>
      </c>
      <c r="J61" t="s">
        <v>107</v>
      </c>
      <c r="K61" t="s">
        <v>38</v>
      </c>
      <c r="L61" s="9" t="s">
        <v>35</v>
      </c>
      <c r="M61" s="9">
        <v>120386</v>
      </c>
      <c r="N61" s="9">
        <v>15.8</v>
      </c>
      <c r="O61" s="9">
        <v>0</v>
      </c>
      <c r="P61" s="9">
        <v>0</v>
      </c>
      <c r="Q61" s="9">
        <v>0</v>
      </c>
      <c r="R61" s="9">
        <v>15.8</v>
      </c>
    </row>
    <row r="62" spans="1:18" x14ac:dyDescent="0.2">
      <c r="A62" s="9">
        <v>407</v>
      </c>
      <c r="B62" s="9" t="s">
        <v>55</v>
      </c>
      <c r="C62" s="9" t="s">
        <v>50</v>
      </c>
      <c r="D62" s="9" t="s">
        <v>30</v>
      </c>
      <c r="E62" s="9" t="s">
        <v>31</v>
      </c>
      <c r="F62" s="9">
        <v>9</v>
      </c>
      <c r="G62" s="9" t="s">
        <v>32</v>
      </c>
      <c r="H62" s="9">
        <v>407</v>
      </c>
      <c r="I62" s="9" t="s">
        <v>32</v>
      </c>
      <c r="J62" t="s">
        <v>108</v>
      </c>
      <c r="K62" t="s">
        <v>65</v>
      </c>
      <c r="L62" s="9" t="s">
        <v>35</v>
      </c>
      <c r="M62" s="9" t="s">
        <v>31</v>
      </c>
      <c r="N62" s="9">
        <v>15.6</v>
      </c>
      <c r="O62" s="9">
        <v>0</v>
      </c>
      <c r="P62" s="9">
        <v>0</v>
      </c>
      <c r="Q62" s="9">
        <v>0</v>
      </c>
      <c r="R62" s="9">
        <v>15.6</v>
      </c>
    </row>
    <row r="63" spans="1:18" x14ac:dyDescent="0.2">
      <c r="A63" s="9">
        <v>420</v>
      </c>
      <c r="B63" s="9" t="s">
        <v>55</v>
      </c>
      <c r="C63" s="9" t="s">
        <v>50</v>
      </c>
      <c r="D63" s="9" t="s">
        <v>30</v>
      </c>
      <c r="E63" s="9" t="s">
        <v>31</v>
      </c>
      <c r="F63" s="9">
        <v>9</v>
      </c>
      <c r="G63" s="9" t="s">
        <v>32</v>
      </c>
      <c r="H63" s="9">
        <v>420</v>
      </c>
      <c r="I63" s="9" t="s">
        <v>32</v>
      </c>
      <c r="J63" t="s">
        <v>109</v>
      </c>
      <c r="K63" t="s">
        <v>34</v>
      </c>
      <c r="L63" s="9" t="s">
        <v>35</v>
      </c>
      <c r="M63" s="9" t="s">
        <v>31</v>
      </c>
      <c r="N63" s="9">
        <v>15.6</v>
      </c>
      <c r="O63" s="9">
        <v>0</v>
      </c>
      <c r="P63" s="9">
        <v>0</v>
      </c>
      <c r="Q63" s="9">
        <v>0</v>
      </c>
      <c r="R63" s="9">
        <v>15.6</v>
      </c>
    </row>
    <row r="64" spans="1:18" x14ac:dyDescent="0.2">
      <c r="A64" s="9">
        <v>445</v>
      </c>
      <c r="B64" s="9" t="s">
        <v>55</v>
      </c>
      <c r="C64" s="9" t="s">
        <v>50</v>
      </c>
      <c r="D64" s="9" t="s">
        <v>30</v>
      </c>
      <c r="E64" s="9" t="s">
        <v>31</v>
      </c>
      <c r="F64" s="9">
        <v>11</v>
      </c>
      <c r="G64" s="9" t="s">
        <v>32</v>
      </c>
      <c r="H64" s="9">
        <v>445</v>
      </c>
      <c r="I64" s="9" t="s">
        <v>32</v>
      </c>
      <c r="J64" t="s">
        <v>110</v>
      </c>
      <c r="K64" t="s">
        <v>38</v>
      </c>
      <c r="L64" s="9" t="s">
        <v>35</v>
      </c>
      <c r="M64" s="9">
        <v>120384</v>
      </c>
      <c r="N64" s="9">
        <v>15.1</v>
      </c>
      <c r="O64" s="9">
        <v>0</v>
      </c>
      <c r="P64" s="9">
        <v>0</v>
      </c>
      <c r="Q64" s="9">
        <v>0</v>
      </c>
      <c r="R64" s="9">
        <v>15.1</v>
      </c>
    </row>
    <row r="65" spans="1:18" x14ac:dyDescent="0.2">
      <c r="A65" s="9">
        <v>406</v>
      </c>
      <c r="B65" s="9" t="s">
        <v>55</v>
      </c>
      <c r="C65" s="9" t="s">
        <v>50</v>
      </c>
      <c r="D65" s="9" t="s">
        <v>30</v>
      </c>
      <c r="E65" s="9" t="s">
        <v>31</v>
      </c>
      <c r="F65" s="9">
        <v>12</v>
      </c>
      <c r="G65" s="9" t="s">
        <v>32</v>
      </c>
      <c r="H65" s="9">
        <v>406</v>
      </c>
      <c r="I65" s="9" t="s">
        <v>32</v>
      </c>
      <c r="J65" t="s">
        <v>111</v>
      </c>
      <c r="K65" t="s">
        <v>65</v>
      </c>
      <c r="L65" s="9" t="s">
        <v>35</v>
      </c>
      <c r="M65" s="9" t="s">
        <v>31</v>
      </c>
      <c r="N65" s="9">
        <v>15</v>
      </c>
      <c r="O65" s="9">
        <v>0</v>
      </c>
      <c r="P65" s="9">
        <v>0</v>
      </c>
      <c r="Q65" s="9">
        <v>0</v>
      </c>
      <c r="R65" s="9">
        <v>15</v>
      </c>
    </row>
    <row r="66" spans="1:18" x14ac:dyDescent="0.2">
      <c r="A66" s="9">
        <v>1006</v>
      </c>
      <c r="B66" s="9" t="s">
        <v>55</v>
      </c>
      <c r="C66" s="9" t="s">
        <v>50</v>
      </c>
      <c r="D66" s="9" t="s">
        <v>30</v>
      </c>
      <c r="E66" s="9" t="s">
        <v>31</v>
      </c>
      <c r="F66" s="9">
        <v>13</v>
      </c>
      <c r="G66" s="9" t="s">
        <v>32</v>
      </c>
      <c r="H66" s="9">
        <v>1006</v>
      </c>
      <c r="I66" s="9" t="s">
        <v>32</v>
      </c>
      <c r="J66" t="s">
        <v>112</v>
      </c>
      <c r="K66" t="s">
        <v>60</v>
      </c>
      <c r="L66" s="9" t="s">
        <v>35</v>
      </c>
      <c r="M66" s="9" t="s">
        <v>31</v>
      </c>
      <c r="N66" s="9">
        <v>13.1</v>
      </c>
      <c r="O66" s="9">
        <v>0</v>
      </c>
      <c r="P66" s="9">
        <v>0</v>
      </c>
      <c r="Q66" s="9">
        <v>0</v>
      </c>
      <c r="R66" s="9">
        <v>13.1</v>
      </c>
    </row>
    <row r="67" spans="1:18" x14ac:dyDescent="0.2">
      <c r="A67" s="9">
        <v>1007</v>
      </c>
      <c r="B67" s="9" t="s">
        <v>55</v>
      </c>
      <c r="C67" s="9" t="s">
        <v>50</v>
      </c>
      <c r="D67" s="9" t="s">
        <v>30</v>
      </c>
      <c r="E67" s="9" t="s">
        <v>31</v>
      </c>
      <c r="F67" s="9">
        <v>14</v>
      </c>
      <c r="G67" s="9" t="s">
        <v>32</v>
      </c>
      <c r="H67" s="9">
        <v>1007</v>
      </c>
      <c r="I67" s="9" t="s">
        <v>32</v>
      </c>
      <c r="J67" t="s">
        <v>113</v>
      </c>
      <c r="K67" t="s">
        <v>60</v>
      </c>
      <c r="L67" s="9" t="s">
        <v>35</v>
      </c>
      <c r="M67" s="9" t="s">
        <v>31</v>
      </c>
      <c r="N67" s="9">
        <v>12.6</v>
      </c>
      <c r="O67" s="9">
        <v>0</v>
      </c>
      <c r="P67" s="9">
        <v>0</v>
      </c>
      <c r="Q67" s="9">
        <v>1</v>
      </c>
      <c r="R67" s="9">
        <v>11.6</v>
      </c>
    </row>
    <row r="68" spans="1:18" x14ac:dyDescent="0.2">
      <c r="A68" s="9">
        <v>453</v>
      </c>
      <c r="B68" s="9" t="s">
        <v>114</v>
      </c>
      <c r="C68" s="9" t="s">
        <v>36</v>
      </c>
      <c r="D68" s="9" t="s">
        <v>30</v>
      </c>
      <c r="E68" s="9" t="s">
        <v>31</v>
      </c>
      <c r="F68" s="9">
        <v>1</v>
      </c>
      <c r="G68" s="9" t="s">
        <v>32</v>
      </c>
      <c r="H68" s="9">
        <v>453</v>
      </c>
      <c r="I68" s="9" t="s">
        <v>32</v>
      </c>
      <c r="J68" t="s">
        <v>115</v>
      </c>
      <c r="K68" t="s">
        <v>67</v>
      </c>
      <c r="L68" s="9" t="s">
        <v>35</v>
      </c>
      <c r="M68" s="9" t="s">
        <v>116</v>
      </c>
      <c r="N68" s="9">
        <v>15.6</v>
      </c>
      <c r="O68" s="9">
        <v>0</v>
      </c>
      <c r="P68" s="9">
        <v>0</v>
      </c>
      <c r="Q68" s="9">
        <v>0</v>
      </c>
      <c r="R68" s="9">
        <v>15.6</v>
      </c>
    </row>
    <row r="69" spans="1:18" x14ac:dyDescent="0.2">
      <c r="A69" s="9">
        <v>452</v>
      </c>
      <c r="B69" s="9" t="s">
        <v>114</v>
      </c>
      <c r="C69" s="9" t="s">
        <v>36</v>
      </c>
      <c r="D69" s="9" t="s">
        <v>30</v>
      </c>
      <c r="E69" s="9" t="s">
        <v>31</v>
      </c>
      <c r="F69" s="9">
        <v>2</v>
      </c>
      <c r="G69" s="9" t="s">
        <v>32</v>
      </c>
      <c r="H69" s="9">
        <v>452</v>
      </c>
      <c r="I69" s="9" t="s">
        <v>32</v>
      </c>
      <c r="J69" t="s">
        <v>117</v>
      </c>
      <c r="K69" t="s">
        <v>67</v>
      </c>
      <c r="L69" s="9" t="s">
        <v>35</v>
      </c>
      <c r="M69" s="9" t="s">
        <v>118</v>
      </c>
      <c r="N69" s="9">
        <v>15.1</v>
      </c>
      <c r="O69" s="9">
        <v>0</v>
      </c>
      <c r="P69" s="9">
        <v>0</v>
      </c>
      <c r="Q69" s="9">
        <v>0</v>
      </c>
      <c r="R69" s="9">
        <v>15.1</v>
      </c>
    </row>
    <row r="70" spans="1:18" x14ac:dyDescent="0.2">
      <c r="A70" s="9">
        <v>455</v>
      </c>
      <c r="B70" s="9" t="s">
        <v>114</v>
      </c>
      <c r="C70" s="9" t="s">
        <v>36</v>
      </c>
      <c r="D70" s="9" t="s">
        <v>30</v>
      </c>
      <c r="E70" s="9" t="s">
        <v>31</v>
      </c>
      <c r="F70" s="9">
        <v>2</v>
      </c>
      <c r="G70" s="9" t="s">
        <v>32</v>
      </c>
      <c r="H70" s="9">
        <v>455</v>
      </c>
      <c r="I70" s="9" t="s">
        <v>32</v>
      </c>
      <c r="J70" t="s">
        <v>119</v>
      </c>
      <c r="K70" t="s">
        <v>76</v>
      </c>
      <c r="L70" s="9" t="s">
        <v>35</v>
      </c>
      <c r="M70" s="9" t="s">
        <v>31</v>
      </c>
      <c r="N70" s="9">
        <v>15.1</v>
      </c>
      <c r="O70" s="9">
        <v>0</v>
      </c>
      <c r="P70" s="9">
        <v>0</v>
      </c>
      <c r="Q70" s="9">
        <v>0</v>
      </c>
      <c r="R70" s="9">
        <v>15.1</v>
      </c>
    </row>
    <row r="71" spans="1:18" x14ac:dyDescent="0.2">
      <c r="A71" s="9">
        <v>454</v>
      </c>
      <c r="B71" s="9" t="s">
        <v>114</v>
      </c>
      <c r="C71" s="9" t="s">
        <v>36</v>
      </c>
      <c r="D71" s="9" t="s">
        <v>30</v>
      </c>
      <c r="E71" s="9" t="s">
        <v>31</v>
      </c>
      <c r="F71" s="9">
        <v>4</v>
      </c>
      <c r="G71" s="9" t="s">
        <v>32</v>
      </c>
      <c r="H71" s="9">
        <v>454</v>
      </c>
      <c r="I71" s="9" t="s">
        <v>32</v>
      </c>
      <c r="J71" t="s">
        <v>120</v>
      </c>
      <c r="K71" t="s">
        <v>46</v>
      </c>
      <c r="L71" s="9" t="s">
        <v>35</v>
      </c>
      <c r="M71" s="9">
        <v>106105</v>
      </c>
      <c r="N71" s="9">
        <v>14.1</v>
      </c>
      <c r="O71" s="9">
        <v>0</v>
      </c>
      <c r="P71" s="9">
        <v>0</v>
      </c>
      <c r="Q71" s="9">
        <v>0</v>
      </c>
      <c r="R71" s="9">
        <v>14.1</v>
      </c>
    </row>
    <row r="72" spans="1:18" x14ac:dyDescent="0.2">
      <c r="A72" s="9">
        <v>451</v>
      </c>
      <c r="B72" s="9" t="s">
        <v>114</v>
      </c>
      <c r="C72" s="9" t="s">
        <v>50</v>
      </c>
      <c r="D72" s="9" t="s">
        <v>30</v>
      </c>
      <c r="E72" s="9" t="s">
        <v>31</v>
      </c>
      <c r="F72" s="9">
        <v>1</v>
      </c>
      <c r="G72" s="9" t="s">
        <v>32</v>
      </c>
      <c r="H72" s="9">
        <v>451</v>
      </c>
      <c r="I72" s="9" t="s">
        <v>32</v>
      </c>
      <c r="J72" t="s">
        <v>121</v>
      </c>
      <c r="K72" t="s">
        <v>67</v>
      </c>
      <c r="L72" s="9" t="s">
        <v>35</v>
      </c>
      <c r="M72" s="9" t="s">
        <v>122</v>
      </c>
      <c r="N72" s="9">
        <v>16.399999999999999</v>
      </c>
      <c r="O72" s="9">
        <v>0</v>
      </c>
      <c r="P72" s="9">
        <v>0</v>
      </c>
      <c r="Q72" s="9">
        <v>0</v>
      </c>
      <c r="R72" s="9">
        <v>16.399999999999999</v>
      </c>
    </row>
    <row r="73" spans="1:18" x14ac:dyDescent="0.2">
      <c r="A73" s="9">
        <v>450</v>
      </c>
      <c r="B73" s="9" t="s">
        <v>114</v>
      </c>
      <c r="C73" s="9" t="s">
        <v>50</v>
      </c>
      <c r="D73" s="9" t="s">
        <v>30</v>
      </c>
      <c r="E73" s="9" t="s">
        <v>31</v>
      </c>
      <c r="F73" s="9">
        <v>2</v>
      </c>
      <c r="G73" s="9" t="s">
        <v>32</v>
      </c>
      <c r="H73" s="9">
        <v>450</v>
      </c>
      <c r="I73" s="9" t="s">
        <v>32</v>
      </c>
      <c r="J73" t="s">
        <v>123</v>
      </c>
      <c r="K73" t="s">
        <v>67</v>
      </c>
      <c r="L73" s="9" t="s">
        <v>35</v>
      </c>
      <c r="M73" s="9" t="s">
        <v>124</v>
      </c>
      <c r="N73" s="9">
        <v>16</v>
      </c>
      <c r="O73" s="9">
        <v>0</v>
      </c>
      <c r="P73" s="9">
        <v>0</v>
      </c>
      <c r="Q73" s="9">
        <v>0</v>
      </c>
      <c r="R73" s="9">
        <v>16</v>
      </c>
    </row>
    <row r="74" spans="1:18" x14ac:dyDescent="0.2">
      <c r="A74" s="9">
        <v>456</v>
      </c>
      <c r="B74" s="9" t="s">
        <v>114</v>
      </c>
      <c r="C74" s="9" t="s">
        <v>50</v>
      </c>
      <c r="D74" s="9" t="s">
        <v>30</v>
      </c>
      <c r="E74" s="9" t="s">
        <v>31</v>
      </c>
      <c r="F74" s="9">
        <v>3</v>
      </c>
      <c r="G74" s="9" t="s">
        <v>32</v>
      </c>
      <c r="H74" s="9">
        <v>456</v>
      </c>
      <c r="I74" s="9" t="s">
        <v>32</v>
      </c>
      <c r="J74" t="s">
        <v>125</v>
      </c>
      <c r="K74" t="s">
        <v>76</v>
      </c>
      <c r="L74" s="9" t="s">
        <v>35</v>
      </c>
      <c r="M74" s="9" t="s">
        <v>31</v>
      </c>
      <c r="N74" s="9">
        <v>15.9</v>
      </c>
      <c r="O74" s="9">
        <v>0</v>
      </c>
      <c r="P74" s="9">
        <v>0</v>
      </c>
      <c r="Q74" s="9">
        <v>0</v>
      </c>
      <c r="R74" s="9">
        <v>15.9</v>
      </c>
    </row>
    <row r="75" spans="1:18" x14ac:dyDescent="0.2">
      <c r="A75" s="9">
        <v>458</v>
      </c>
      <c r="B75" s="9" t="s">
        <v>114</v>
      </c>
      <c r="C75" s="9" t="s">
        <v>50</v>
      </c>
      <c r="D75" s="9" t="s">
        <v>30</v>
      </c>
      <c r="E75" s="9" t="s">
        <v>31</v>
      </c>
      <c r="F75" s="9">
        <v>4</v>
      </c>
      <c r="G75" s="9" t="s">
        <v>32</v>
      </c>
      <c r="H75" s="9">
        <v>458</v>
      </c>
      <c r="I75" s="9" t="s">
        <v>32</v>
      </c>
      <c r="J75" t="s">
        <v>126</v>
      </c>
      <c r="K75" t="s">
        <v>60</v>
      </c>
      <c r="L75" s="9" t="s">
        <v>35</v>
      </c>
      <c r="M75" s="9" t="s">
        <v>31</v>
      </c>
      <c r="N75" s="9">
        <v>16</v>
      </c>
      <c r="O75" s="9">
        <v>0</v>
      </c>
      <c r="P75" s="9">
        <v>0</v>
      </c>
      <c r="Q75" s="9">
        <v>1</v>
      </c>
      <c r="R75" s="9">
        <v>15</v>
      </c>
    </row>
    <row r="76" spans="1:18" x14ac:dyDescent="0.2">
      <c r="A76" s="9">
        <v>457</v>
      </c>
      <c r="B76" s="9" t="s">
        <v>114</v>
      </c>
      <c r="C76" s="9" t="s">
        <v>50</v>
      </c>
      <c r="D76" s="9" t="s">
        <v>30</v>
      </c>
      <c r="E76" s="9" t="s">
        <v>31</v>
      </c>
      <c r="F76" s="9">
        <v>5</v>
      </c>
      <c r="G76" s="9" t="s">
        <v>32</v>
      </c>
      <c r="H76" s="9">
        <v>457</v>
      </c>
      <c r="I76" s="9" t="s">
        <v>32</v>
      </c>
      <c r="J76" t="s">
        <v>127</v>
      </c>
      <c r="K76" t="s">
        <v>60</v>
      </c>
      <c r="L76" s="9" t="s">
        <v>35</v>
      </c>
      <c r="M76" s="9" t="s">
        <v>31</v>
      </c>
      <c r="N76" s="9">
        <v>14.9</v>
      </c>
      <c r="O76" s="9">
        <v>0</v>
      </c>
      <c r="P76" s="9">
        <v>0</v>
      </c>
      <c r="Q76" s="9">
        <v>1</v>
      </c>
      <c r="R76" s="9">
        <v>13.9</v>
      </c>
    </row>
    <row r="77" spans="1:18" x14ac:dyDescent="0.2">
      <c r="A77" s="9">
        <v>460</v>
      </c>
      <c r="B77" s="9" t="s">
        <v>114</v>
      </c>
      <c r="C77" s="9" t="s">
        <v>50</v>
      </c>
      <c r="D77" s="9" t="s">
        <v>30</v>
      </c>
      <c r="E77" s="9" t="s">
        <v>31</v>
      </c>
      <c r="F77" s="9">
        <v>6</v>
      </c>
      <c r="G77" s="9" t="s">
        <v>32</v>
      </c>
      <c r="H77" s="9">
        <v>460</v>
      </c>
      <c r="I77" s="9" t="s">
        <v>32</v>
      </c>
      <c r="J77" t="s">
        <v>128</v>
      </c>
      <c r="K77" t="s">
        <v>60</v>
      </c>
      <c r="L77" s="9" t="s">
        <v>35</v>
      </c>
      <c r="M77" s="9" t="s">
        <v>31</v>
      </c>
      <c r="N77" s="9">
        <v>12.9</v>
      </c>
      <c r="O77" s="9">
        <v>0</v>
      </c>
      <c r="P77" s="9">
        <v>0</v>
      </c>
      <c r="Q77" s="9">
        <v>1</v>
      </c>
      <c r="R77" s="9">
        <v>11.9</v>
      </c>
    </row>
    <row r="78" spans="1:18" x14ac:dyDescent="0.2">
      <c r="A78" s="9">
        <v>655</v>
      </c>
      <c r="B78" s="9" t="s">
        <v>129</v>
      </c>
      <c r="C78" s="9" t="s">
        <v>29</v>
      </c>
      <c r="D78" s="9" t="s">
        <v>30</v>
      </c>
      <c r="E78" s="9" t="s">
        <v>31</v>
      </c>
      <c r="F78" s="9">
        <v>1</v>
      </c>
      <c r="G78" s="9" t="s">
        <v>32</v>
      </c>
      <c r="H78" s="9">
        <v>655</v>
      </c>
      <c r="I78" s="9" t="s">
        <v>32</v>
      </c>
      <c r="J78" t="s">
        <v>130</v>
      </c>
      <c r="K78" t="s">
        <v>131</v>
      </c>
      <c r="L78" s="9" t="s">
        <v>35</v>
      </c>
      <c r="M78" s="9">
        <v>109693</v>
      </c>
      <c r="N78" s="9">
        <v>15.2</v>
      </c>
      <c r="O78" s="9">
        <v>0</v>
      </c>
      <c r="P78" s="9">
        <v>0</v>
      </c>
      <c r="Q78" s="9">
        <v>0</v>
      </c>
      <c r="R78" s="9">
        <v>15.2</v>
      </c>
    </row>
    <row r="79" spans="1:18" x14ac:dyDescent="0.2">
      <c r="A79" s="9">
        <v>414</v>
      </c>
      <c r="B79" s="9" t="s">
        <v>129</v>
      </c>
      <c r="C79" s="9" t="s">
        <v>36</v>
      </c>
      <c r="D79" s="9" t="s">
        <v>30</v>
      </c>
      <c r="E79" s="9" t="s">
        <v>31</v>
      </c>
      <c r="F79" s="9">
        <v>1</v>
      </c>
      <c r="G79" s="9" t="s">
        <v>32</v>
      </c>
      <c r="H79" s="9">
        <v>414</v>
      </c>
      <c r="I79" s="9" t="s">
        <v>32</v>
      </c>
      <c r="J79" t="s">
        <v>132</v>
      </c>
      <c r="K79" t="s">
        <v>34</v>
      </c>
      <c r="L79" s="9" t="s">
        <v>35</v>
      </c>
      <c r="M79" s="9">
        <v>115642</v>
      </c>
      <c r="N79" s="9">
        <v>15.3</v>
      </c>
      <c r="O79" s="9">
        <v>0</v>
      </c>
      <c r="P79" s="9">
        <v>0</v>
      </c>
      <c r="Q79" s="9">
        <v>0</v>
      </c>
      <c r="R79" s="9">
        <v>15.3</v>
      </c>
    </row>
    <row r="80" spans="1:18" x14ac:dyDescent="0.2">
      <c r="A80" s="9">
        <v>651</v>
      </c>
      <c r="B80" s="9" t="s">
        <v>129</v>
      </c>
      <c r="C80" s="9" t="s">
        <v>36</v>
      </c>
      <c r="D80" s="9" t="s">
        <v>30</v>
      </c>
      <c r="E80" s="9" t="s">
        <v>31</v>
      </c>
      <c r="F80" s="9">
        <v>2</v>
      </c>
      <c r="G80" s="9" t="s">
        <v>32</v>
      </c>
      <c r="H80" s="9">
        <v>651</v>
      </c>
      <c r="I80" s="9" t="s">
        <v>32</v>
      </c>
      <c r="J80" t="s">
        <v>133</v>
      </c>
      <c r="K80" t="s">
        <v>134</v>
      </c>
      <c r="L80" s="9" t="s">
        <v>35</v>
      </c>
      <c r="M80" s="9" t="s">
        <v>31</v>
      </c>
      <c r="N80" s="9">
        <v>15.2</v>
      </c>
      <c r="O80" s="9">
        <v>0</v>
      </c>
      <c r="P80" s="9">
        <v>0</v>
      </c>
      <c r="Q80" s="9">
        <v>0</v>
      </c>
      <c r="R80" s="9">
        <v>15.2</v>
      </c>
    </row>
    <row r="81" spans="1:18" x14ac:dyDescent="0.2">
      <c r="A81" s="9">
        <v>650</v>
      </c>
      <c r="B81" s="9" t="s">
        <v>129</v>
      </c>
      <c r="C81" s="9" t="s">
        <v>50</v>
      </c>
      <c r="D81" s="9" t="s">
        <v>30</v>
      </c>
      <c r="E81" s="9" t="s">
        <v>31</v>
      </c>
      <c r="F81" s="9">
        <v>1</v>
      </c>
      <c r="G81" s="9" t="s">
        <v>32</v>
      </c>
      <c r="H81" s="9">
        <v>650</v>
      </c>
      <c r="I81" s="9" t="s">
        <v>32</v>
      </c>
      <c r="J81" t="s">
        <v>135</v>
      </c>
      <c r="K81" t="s">
        <v>134</v>
      </c>
      <c r="L81" s="9" t="s">
        <v>35</v>
      </c>
      <c r="M81" s="9" t="s">
        <v>31</v>
      </c>
      <c r="N81" s="9">
        <v>16</v>
      </c>
      <c r="O81" s="9">
        <v>0</v>
      </c>
      <c r="P81" s="9">
        <v>0</v>
      </c>
      <c r="Q81" s="9">
        <v>0</v>
      </c>
      <c r="R81" s="9">
        <v>16</v>
      </c>
    </row>
    <row r="82" spans="1:18" x14ac:dyDescent="0.2">
      <c r="A82" s="9">
        <v>654</v>
      </c>
      <c r="B82" s="9" t="s">
        <v>129</v>
      </c>
      <c r="C82" s="9" t="s">
        <v>50</v>
      </c>
      <c r="D82" s="9" t="s">
        <v>30</v>
      </c>
      <c r="E82" s="9" t="s">
        <v>31</v>
      </c>
      <c r="F82" s="9">
        <v>2</v>
      </c>
      <c r="G82" s="9" t="s">
        <v>32</v>
      </c>
      <c r="H82" s="9">
        <v>654</v>
      </c>
      <c r="I82" s="9" t="s">
        <v>32</v>
      </c>
      <c r="J82" t="s">
        <v>136</v>
      </c>
      <c r="K82" t="s">
        <v>131</v>
      </c>
      <c r="L82" s="9" t="s">
        <v>35</v>
      </c>
      <c r="M82" s="9" t="s">
        <v>137</v>
      </c>
      <c r="N82" s="9">
        <v>15.9</v>
      </c>
      <c r="O82" s="9">
        <v>0</v>
      </c>
      <c r="P82" s="9">
        <v>0</v>
      </c>
      <c r="Q82" s="9">
        <v>0</v>
      </c>
      <c r="R82" s="9">
        <v>15.9</v>
      </c>
    </row>
    <row r="83" spans="1:18" x14ac:dyDescent="0.2">
      <c r="A83" s="9">
        <v>653</v>
      </c>
      <c r="B83" s="9" t="s">
        <v>129</v>
      </c>
      <c r="C83" s="9" t="s">
        <v>50</v>
      </c>
      <c r="D83" s="9" t="s">
        <v>30</v>
      </c>
      <c r="E83" s="9" t="s">
        <v>31</v>
      </c>
      <c r="F83" s="9">
        <v>3</v>
      </c>
      <c r="G83" s="9" t="s">
        <v>32</v>
      </c>
      <c r="H83" s="9">
        <v>653</v>
      </c>
      <c r="I83" s="9" t="s">
        <v>32</v>
      </c>
      <c r="J83" t="s">
        <v>138</v>
      </c>
      <c r="K83" t="s">
        <v>43</v>
      </c>
      <c r="L83" s="9" t="s">
        <v>35</v>
      </c>
      <c r="M83" s="9" t="s">
        <v>31</v>
      </c>
      <c r="N83" s="9">
        <v>15.6</v>
      </c>
      <c r="O83" s="9">
        <v>0</v>
      </c>
      <c r="P83" s="9">
        <v>0</v>
      </c>
      <c r="Q83" s="9">
        <v>0</v>
      </c>
      <c r="R83" s="9">
        <v>15.6</v>
      </c>
    </row>
    <row r="84" spans="1:18" x14ac:dyDescent="0.2">
      <c r="A84" s="9">
        <v>652</v>
      </c>
      <c r="B84" s="9" t="s">
        <v>129</v>
      </c>
      <c r="C84" s="9" t="s">
        <v>50</v>
      </c>
      <c r="D84" s="9" t="s">
        <v>30</v>
      </c>
      <c r="E84" s="9" t="s">
        <v>31</v>
      </c>
      <c r="F84" s="9">
        <v>4</v>
      </c>
      <c r="G84" s="9" t="s">
        <v>32</v>
      </c>
      <c r="H84" s="9">
        <v>652</v>
      </c>
      <c r="I84" s="9" t="s">
        <v>32</v>
      </c>
      <c r="J84" t="s">
        <v>139</v>
      </c>
      <c r="K84" t="s">
        <v>43</v>
      </c>
      <c r="L84" s="9" t="s">
        <v>35</v>
      </c>
      <c r="M84" s="9" t="s">
        <v>31</v>
      </c>
      <c r="N84" s="9">
        <v>15.3</v>
      </c>
      <c r="O84" s="9">
        <v>0</v>
      </c>
      <c r="P84" s="9">
        <v>0</v>
      </c>
      <c r="Q84" s="9">
        <v>0</v>
      </c>
      <c r="R84" s="9">
        <v>15.3</v>
      </c>
    </row>
    <row r="85" spans="1:18" x14ac:dyDescent="0.2">
      <c r="A85" s="9">
        <v>656</v>
      </c>
      <c r="B85" s="9" t="s">
        <v>129</v>
      </c>
      <c r="C85" s="9" t="s">
        <v>50</v>
      </c>
      <c r="D85" s="9" t="s">
        <v>30</v>
      </c>
      <c r="E85" s="9" t="s">
        <v>31</v>
      </c>
      <c r="F85" s="9">
        <v>5</v>
      </c>
      <c r="G85" s="9" t="s">
        <v>32</v>
      </c>
      <c r="H85" s="9">
        <v>656</v>
      </c>
      <c r="I85" s="9" t="s">
        <v>32</v>
      </c>
      <c r="J85" t="s">
        <v>140</v>
      </c>
      <c r="K85" t="s">
        <v>38</v>
      </c>
      <c r="L85" s="9" t="s">
        <v>35</v>
      </c>
      <c r="M85" s="9">
        <v>128346</v>
      </c>
      <c r="N85" s="9">
        <v>14.9</v>
      </c>
      <c r="O85" s="9">
        <v>0</v>
      </c>
      <c r="P85" s="9">
        <v>0</v>
      </c>
      <c r="Q85" s="9">
        <v>0</v>
      </c>
      <c r="R85" s="9">
        <v>14.9</v>
      </c>
    </row>
    <row r="86" spans="1:18" x14ac:dyDescent="0.2">
      <c r="A86" s="9">
        <v>704</v>
      </c>
      <c r="B86" s="9" t="s">
        <v>141</v>
      </c>
      <c r="C86" s="9" t="s">
        <v>36</v>
      </c>
      <c r="D86" s="9" t="s">
        <v>30</v>
      </c>
      <c r="E86" s="9" t="s">
        <v>31</v>
      </c>
      <c r="F86" s="9">
        <v>1</v>
      </c>
      <c r="G86" s="9" t="s">
        <v>32</v>
      </c>
      <c r="H86" s="9">
        <v>704</v>
      </c>
      <c r="I86" s="9" t="s">
        <v>32</v>
      </c>
      <c r="J86" t="s">
        <v>142</v>
      </c>
      <c r="K86" t="s">
        <v>131</v>
      </c>
      <c r="L86" s="9" t="s">
        <v>35</v>
      </c>
      <c r="M86" s="9">
        <v>101613</v>
      </c>
      <c r="N86" s="9">
        <v>16.2</v>
      </c>
      <c r="O86" s="9">
        <v>0</v>
      </c>
      <c r="P86" s="9">
        <v>0</v>
      </c>
      <c r="Q86" s="9">
        <v>0</v>
      </c>
      <c r="R86" s="9">
        <v>16.2</v>
      </c>
    </row>
    <row r="87" spans="1:18" x14ac:dyDescent="0.2">
      <c r="A87" s="9">
        <v>703</v>
      </c>
      <c r="B87" s="9" t="s">
        <v>141</v>
      </c>
      <c r="C87" s="9" t="s">
        <v>36</v>
      </c>
      <c r="D87" s="9" t="s">
        <v>30</v>
      </c>
      <c r="E87" s="9" t="s">
        <v>31</v>
      </c>
      <c r="F87" s="9">
        <v>2</v>
      </c>
      <c r="G87" s="9" t="s">
        <v>32</v>
      </c>
      <c r="H87" s="9">
        <v>703</v>
      </c>
      <c r="I87" s="9" t="s">
        <v>32</v>
      </c>
      <c r="J87" t="s">
        <v>143</v>
      </c>
      <c r="K87" t="s">
        <v>131</v>
      </c>
      <c r="L87" s="9" t="s">
        <v>35</v>
      </c>
      <c r="M87" s="9" t="s">
        <v>144</v>
      </c>
      <c r="N87" s="9">
        <v>15.7</v>
      </c>
      <c r="O87" s="9">
        <v>0</v>
      </c>
      <c r="P87" s="9">
        <v>0</v>
      </c>
      <c r="Q87" s="9">
        <v>0</v>
      </c>
      <c r="R87" s="9">
        <v>15.7</v>
      </c>
    </row>
    <row r="88" spans="1:18" x14ac:dyDescent="0.2">
      <c r="A88" s="9">
        <v>700</v>
      </c>
      <c r="B88" s="9" t="s">
        <v>141</v>
      </c>
      <c r="C88" s="9" t="s">
        <v>36</v>
      </c>
      <c r="D88" s="9" t="s">
        <v>30</v>
      </c>
      <c r="E88" s="9" t="s">
        <v>31</v>
      </c>
      <c r="F88" s="9">
        <v>3</v>
      </c>
      <c r="G88" s="9" t="s">
        <v>32</v>
      </c>
      <c r="H88" s="9">
        <v>700</v>
      </c>
      <c r="I88" s="9" t="s">
        <v>32</v>
      </c>
      <c r="J88" t="s">
        <v>145</v>
      </c>
      <c r="K88" t="s">
        <v>46</v>
      </c>
      <c r="L88" s="9" t="s">
        <v>35</v>
      </c>
      <c r="M88" s="9" t="s">
        <v>146</v>
      </c>
      <c r="N88" s="9">
        <v>15.4</v>
      </c>
      <c r="O88" s="9">
        <v>0</v>
      </c>
      <c r="P88" s="9">
        <v>0</v>
      </c>
      <c r="Q88" s="9">
        <v>0</v>
      </c>
      <c r="R88" s="9">
        <v>15.4</v>
      </c>
    </row>
    <row r="89" spans="1:18" x14ac:dyDescent="0.2">
      <c r="A89" s="9">
        <v>705</v>
      </c>
      <c r="B89" s="9" t="s">
        <v>141</v>
      </c>
      <c r="C89" s="9" t="s">
        <v>36</v>
      </c>
      <c r="D89" s="9" t="s">
        <v>30</v>
      </c>
      <c r="E89" s="9" t="s">
        <v>31</v>
      </c>
      <c r="F89" s="9">
        <v>4</v>
      </c>
      <c r="G89" s="9" t="s">
        <v>32</v>
      </c>
      <c r="H89" s="9">
        <v>705</v>
      </c>
      <c r="I89" s="9" t="s">
        <v>32</v>
      </c>
      <c r="J89" t="s">
        <v>170</v>
      </c>
      <c r="K89" t="s">
        <v>131</v>
      </c>
      <c r="L89" s="9" t="s">
        <v>35</v>
      </c>
      <c r="M89" s="9" t="s">
        <v>171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 x14ac:dyDescent="0.2">
      <c r="A90" s="9">
        <v>701</v>
      </c>
      <c r="B90" s="9" t="s">
        <v>141</v>
      </c>
      <c r="C90" s="9" t="s">
        <v>50</v>
      </c>
      <c r="D90" s="9" t="s">
        <v>30</v>
      </c>
      <c r="E90" s="9" t="s">
        <v>31</v>
      </c>
      <c r="F90" s="9">
        <v>1</v>
      </c>
      <c r="G90" s="9" t="s">
        <v>32</v>
      </c>
      <c r="H90" s="9">
        <v>701</v>
      </c>
      <c r="I90" s="9" t="s">
        <v>32</v>
      </c>
      <c r="J90" t="s">
        <v>147</v>
      </c>
      <c r="K90" t="s">
        <v>76</v>
      </c>
      <c r="L90" s="9" t="s">
        <v>35</v>
      </c>
      <c r="M90" s="9" t="s">
        <v>31</v>
      </c>
      <c r="N90" s="9">
        <v>16.7</v>
      </c>
      <c r="O90" s="9">
        <v>0</v>
      </c>
      <c r="P90" s="9">
        <v>0</v>
      </c>
      <c r="Q90" s="9">
        <v>0</v>
      </c>
      <c r="R90" s="9">
        <v>16.7</v>
      </c>
    </row>
    <row r="91" spans="1:18" x14ac:dyDescent="0.2">
      <c r="A91" s="9">
        <v>702</v>
      </c>
      <c r="B91" s="9" t="s">
        <v>141</v>
      </c>
      <c r="C91" s="9" t="s">
        <v>50</v>
      </c>
      <c r="D91" s="9" t="s">
        <v>30</v>
      </c>
      <c r="E91" s="9" t="s">
        <v>31</v>
      </c>
      <c r="F91" s="9">
        <v>2</v>
      </c>
      <c r="G91" s="9" t="s">
        <v>32</v>
      </c>
      <c r="H91" s="9">
        <v>702</v>
      </c>
      <c r="I91" s="9" t="s">
        <v>32</v>
      </c>
      <c r="J91" t="s">
        <v>148</v>
      </c>
      <c r="K91" t="s">
        <v>58</v>
      </c>
      <c r="L91" s="9" t="s">
        <v>35</v>
      </c>
      <c r="M91" s="9" t="s">
        <v>31</v>
      </c>
      <c r="N91" s="9">
        <v>15.9</v>
      </c>
      <c r="O91" s="9">
        <v>0</v>
      </c>
      <c r="P91" s="9">
        <v>0</v>
      </c>
      <c r="Q91" s="9">
        <v>0</v>
      </c>
      <c r="R91" s="9">
        <v>15.9</v>
      </c>
    </row>
    <row r="92" spans="1:18" x14ac:dyDescent="0.2">
      <c r="A92" s="9">
        <v>759</v>
      </c>
      <c r="B92" s="9" t="s">
        <v>172</v>
      </c>
      <c r="C92" s="9" t="s">
        <v>36</v>
      </c>
      <c r="D92" s="9" t="s">
        <v>30</v>
      </c>
      <c r="E92" s="9" t="s">
        <v>31</v>
      </c>
      <c r="F92" s="9">
        <v>1</v>
      </c>
      <c r="G92" s="9" t="s">
        <v>32</v>
      </c>
      <c r="H92" s="9">
        <v>759</v>
      </c>
      <c r="I92" s="9" t="s">
        <v>32</v>
      </c>
      <c r="J92" t="s">
        <v>173</v>
      </c>
      <c r="K92" t="s">
        <v>58</v>
      </c>
      <c r="L92" s="9" t="s">
        <v>35</v>
      </c>
      <c r="M92" s="9" t="s">
        <v>31</v>
      </c>
      <c r="N92" s="9">
        <v>14.933</v>
      </c>
      <c r="O92" s="9">
        <v>8.8330000000000002</v>
      </c>
      <c r="P92" s="9">
        <v>0</v>
      </c>
      <c r="Q92" s="9">
        <v>1.3</v>
      </c>
      <c r="R92" s="9">
        <v>22.466000000000001</v>
      </c>
    </row>
    <row r="93" spans="1:18" x14ac:dyDescent="0.2">
      <c r="A93" s="9">
        <v>753</v>
      </c>
      <c r="B93" s="9" t="s">
        <v>172</v>
      </c>
      <c r="C93" s="9" t="s">
        <v>36</v>
      </c>
      <c r="D93" s="9" t="s">
        <v>30</v>
      </c>
      <c r="E93" s="9" t="s">
        <v>31</v>
      </c>
      <c r="F93" s="9">
        <v>2</v>
      </c>
      <c r="G93" s="9" t="s">
        <v>32</v>
      </c>
      <c r="H93" s="9">
        <v>753</v>
      </c>
      <c r="I93" s="9" t="s">
        <v>32</v>
      </c>
      <c r="J93" t="s">
        <v>174</v>
      </c>
      <c r="K93" t="s">
        <v>175</v>
      </c>
      <c r="L93" s="9" t="s">
        <v>35</v>
      </c>
      <c r="M93" s="9" t="s">
        <v>176</v>
      </c>
      <c r="N93" s="9">
        <v>14.4</v>
      </c>
      <c r="O93" s="9">
        <v>8</v>
      </c>
      <c r="P93" s="9">
        <v>0</v>
      </c>
      <c r="Q93" s="9">
        <v>0</v>
      </c>
      <c r="R93" s="9">
        <v>22.4</v>
      </c>
    </row>
    <row r="94" spans="1:18" x14ac:dyDescent="0.2">
      <c r="A94" s="9">
        <v>756</v>
      </c>
      <c r="B94" s="9" t="s">
        <v>172</v>
      </c>
      <c r="C94" s="9" t="s">
        <v>36</v>
      </c>
      <c r="D94" s="9" t="s">
        <v>30</v>
      </c>
      <c r="E94" s="9" t="s">
        <v>31</v>
      </c>
      <c r="F94" s="9">
        <v>3</v>
      </c>
      <c r="G94" s="9" t="s">
        <v>32</v>
      </c>
      <c r="H94" s="9">
        <v>756</v>
      </c>
      <c r="I94" s="9" t="s">
        <v>32</v>
      </c>
      <c r="J94" t="s">
        <v>177</v>
      </c>
      <c r="K94" t="s">
        <v>131</v>
      </c>
      <c r="L94" s="9" t="s">
        <v>35</v>
      </c>
      <c r="M94" s="9">
        <v>90316</v>
      </c>
      <c r="N94" s="9">
        <v>14.266</v>
      </c>
      <c r="O94" s="9">
        <v>8.3330000000000002</v>
      </c>
      <c r="P94" s="9">
        <v>0</v>
      </c>
      <c r="Q94" s="9">
        <v>0.6</v>
      </c>
      <c r="R94" s="9">
        <v>21.998999999999999</v>
      </c>
    </row>
    <row r="95" spans="1:18" x14ac:dyDescent="0.2">
      <c r="A95" s="9">
        <v>752</v>
      </c>
      <c r="B95" s="9" t="s">
        <v>172</v>
      </c>
      <c r="C95" s="9" t="s">
        <v>36</v>
      </c>
      <c r="D95" s="9" t="s">
        <v>30</v>
      </c>
      <c r="E95" s="9" t="s">
        <v>31</v>
      </c>
      <c r="F95" s="9">
        <v>4</v>
      </c>
      <c r="G95" s="9" t="s">
        <v>32</v>
      </c>
      <c r="H95" s="9">
        <v>752</v>
      </c>
      <c r="I95" s="9" t="s">
        <v>32</v>
      </c>
      <c r="J95" t="s">
        <v>178</v>
      </c>
      <c r="K95" t="s">
        <v>46</v>
      </c>
      <c r="L95" s="9" t="s">
        <v>35</v>
      </c>
      <c r="M95" s="9" t="s">
        <v>179</v>
      </c>
      <c r="N95" s="9">
        <v>13.266</v>
      </c>
      <c r="O95" s="9">
        <v>9</v>
      </c>
      <c r="P95" s="9">
        <v>0</v>
      </c>
      <c r="Q95" s="9">
        <v>0.3</v>
      </c>
      <c r="R95" s="9">
        <v>21.966000000000001</v>
      </c>
    </row>
    <row r="96" spans="1:18" x14ac:dyDescent="0.2">
      <c r="A96" s="9">
        <v>751</v>
      </c>
      <c r="B96" s="9" t="s">
        <v>172</v>
      </c>
      <c r="C96" s="9" t="s">
        <v>36</v>
      </c>
      <c r="D96" s="9" t="s">
        <v>30</v>
      </c>
      <c r="E96" s="9" t="s">
        <v>31</v>
      </c>
      <c r="F96" s="9">
        <v>5</v>
      </c>
      <c r="G96" s="9" t="s">
        <v>32</v>
      </c>
      <c r="H96" s="9">
        <v>751</v>
      </c>
      <c r="I96" s="9" t="s">
        <v>32</v>
      </c>
      <c r="J96" t="s">
        <v>180</v>
      </c>
      <c r="K96" t="s">
        <v>67</v>
      </c>
      <c r="L96" s="9" t="s">
        <v>35</v>
      </c>
      <c r="M96" s="9" t="s">
        <v>181</v>
      </c>
      <c r="N96" s="9">
        <v>12.532999999999999</v>
      </c>
      <c r="O96" s="9">
        <v>9.3330000000000002</v>
      </c>
      <c r="P96" s="9">
        <v>0</v>
      </c>
      <c r="Q96" s="9">
        <v>2.2999999999999998</v>
      </c>
      <c r="R96" s="9">
        <v>19.565999999999999</v>
      </c>
    </row>
    <row r="97" spans="1:18" x14ac:dyDescent="0.2">
      <c r="A97" s="9">
        <v>754</v>
      </c>
      <c r="B97" s="9" t="s">
        <v>172</v>
      </c>
      <c r="C97" s="9" t="s">
        <v>50</v>
      </c>
      <c r="D97" s="9" t="s">
        <v>30</v>
      </c>
      <c r="E97" s="9" t="s">
        <v>31</v>
      </c>
      <c r="F97" s="9">
        <v>1</v>
      </c>
      <c r="G97" s="9" t="s">
        <v>32</v>
      </c>
      <c r="H97" s="9">
        <v>754</v>
      </c>
      <c r="I97" s="9" t="s">
        <v>32</v>
      </c>
      <c r="J97" t="s">
        <v>182</v>
      </c>
      <c r="K97" t="s">
        <v>58</v>
      </c>
      <c r="L97" s="9" t="s">
        <v>35</v>
      </c>
      <c r="M97" s="9" t="s">
        <v>31</v>
      </c>
      <c r="N97" s="9">
        <v>14.532999999999999</v>
      </c>
      <c r="O97" s="9">
        <v>9.5</v>
      </c>
      <c r="P97" s="9">
        <v>0</v>
      </c>
      <c r="Q97" s="9">
        <v>1.3</v>
      </c>
      <c r="R97" s="9">
        <v>22.733000000000001</v>
      </c>
    </row>
    <row r="98" spans="1:18" x14ac:dyDescent="0.2">
      <c r="A98" s="9">
        <v>750</v>
      </c>
      <c r="B98" s="9" t="s">
        <v>172</v>
      </c>
      <c r="C98" s="9" t="s">
        <v>50</v>
      </c>
      <c r="D98" s="9" t="s">
        <v>30</v>
      </c>
      <c r="E98" s="9" t="s">
        <v>31</v>
      </c>
      <c r="F98" s="9">
        <v>2</v>
      </c>
      <c r="G98" s="9" t="s">
        <v>32</v>
      </c>
      <c r="H98" s="9">
        <v>750</v>
      </c>
      <c r="I98" s="9" t="s">
        <v>32</v>
      </c>
      <c r="J98" t="s">
        <v>183</v>
      </c>
      <c r="K98" t="s">
        <v>67</v>
      </c>
      <c r="L98" s="9" t="s">
        <v>35</v>
      </c>
      <c r="M98" s="9" t="s">
        <v>184</v>
      </c>
      <c r="N98" s="9">
        <v>14.333</v>
      </c>
      <c r="O98" s="9">
        <v>9.3330000000000002</v>
      </c>
      <c r="P98" s="9">
        <v>0</v>
      </c>
      <c r="Q98" s="9">
        <v>1.3</v>
      </c>
      <c r="R98" s="9">
        <v>22.366</v>
      </c>
    </row>
    <row r="99" spans="1:18" x14ac:dyDescent="0.2">
      <c r="A99" s="9">
        <v>755</v>
      </c>
      <c r="B99" s="9" t="s">
        <v>172</v>
      </c>
      <c r="C99" s="9" t="s">
        <v>50</v>
      </c>
      <c r="D99" s="9" t="s">
        <v>30</v>
      </c>
      <c r="E99" s="9" t="s">
        <v>31</v>
      </c>
      <c r="F99" s="9">
        <v>3</v>
      </c>
      <c r="G99" s="9" t="s">
        <v>32</v>
      </c>
      <c r="H99" s="9">
        <v>755</v>
      </c>
      <c r="I99" s="9" t="s">
        <v>32</v>
      </c>
      <c r="J99" t="s">
        <v>185</v>
      </c>
      <c r="K99" t="s">
        <v>58</v>
      </c>
      <c r="L99" s="9" t="s">
        <v>35</v>
      </c>
      <c r="M99" s="9" t="s">
        <v>31</v>
      </c>
      <c r="N99" s="9">
        <v>14.066000000000001</v>
      </c>
      <c r="O99" s="9">
        <v>8.5</v>
      </c>
      <c r="P99" s="9">
        <v>0</v>
      </c>
      <c r="Q99" s="9">
        <v>1</v>
      </c>
      <c r="R99" s="9">
        <v>21.565999999999999</v>
      </c>
    </row>
    <row r="100" spans="1:18" x14ac:dyDescent="0.2">
      <c r="A100" s="9">
        <v>758</v>
      </c>
      <c r="B100" s="9" t="s">
        <v>172</v>
      </c>
      <c r="C100" s="9" t="s">
        <v>50</v>
      </c>
      <c r="D100" s="9" t="s">
        <v>30</v>
      </c>
      <c r="E100" s="9" t="s">
        <v>31</v>
      </c>
      <c r="F100" s="9">
        <v>4</v>
      </c>
      <c r="G100" s="9" t="s">
        <v>32</v>
      </c>
      <c r="H100" s="9">
        <v>758</v>
      </c>
      <c r="I100" s="9" t="s">
        <v>32</v>
      </c>
      <c r="J100" t="s">
        <v>186</v>
      </c>
      <c r="K100" t="s">
        <v>38</v>
      </c>
      <c r="L100" s="9" t="s">
        <v>35</v>
      </c>
      <c r="M100" s="9" t="s">
        <v>187</v>
      </c>
      <c r="N100" s="9">
        <v>14.8</v>
      </c>
      <c r="O100" s="9">
        <v>8.8330000000000002</v>
      </c>
      <c r="P100" s="9">
        <v>0</v>
      </c>
      <c r="Q100" s="9">
        <v>2.6</v>
      </c>
      <c r="R100" s="9">
        <v>21.033000000000001</v>
      </c>
    </row>
    <row r="101" spans="1:18" x14ac:dyDescent="0.2">
      <c r="A101" s="9">
        <v>757</v>
      </c>
      <c r="B101" s="9" t="s">
        <v>172</v>
      </c>
      <c r="C101" s="9" t="s">
        <v>50</v>
      </c>
      <c r="D101" s="9" t="s">
        <v>30</v>
      </c>
      <c r="E101" s="9" t="s">
        <v>31</v>
      </c>
      <c r="F101" s="9">
        <v>5</v>
      </c>
      <c r="G101" s="9" t="s">
        <v>32</v>
      </c>
      <c r="H101" s="9">
        <v>757</v>
      </c>
      <c r="I101" s="9" t="s">
        <v>32</v>
      </c>
      <c r="J101" t="s">
        <v>188</v>
      </c>
      <c r="K101" t="s">
        <v>131</v>
      </c>
      <c r="L101" s="9" t="s">
        <v>35</v>
      </c>
      <c r="M101" s="9" t="s">
        <v>189</v>
      </c>
      <c r="N101" s="9">
        <v>12.333</v>
      </c>
      <c r="O101" s="9">
        <v>7.8330000000000002</v>
      </c>
      <c r="P101" s="9">
        <v>0</v>
      </c>
      <c r="Q101" s="9">
        <v>1.6</v>
      </c>
      <c r="R101" s="9">
        <v>18.565999999999999</v>
      </c>
    </row>
    <row r="102" spans="1:18" x14ac:dyDescent="0.2">
      <c r="A102" s="9"/>
    </row>
    <row r="103" spans="1:18" x14ac:dyDescent="0.2">
      <c r="A103" s="9"/>
    </row>
    <row r="104" spans="1:18" x14ac:dyDescent="0.2">
      <c r="A104" s="9"/>
    </row>
    <row r="105" spans="1:18" x14ac:dyDescent="0.2">
      <c r="A105" s="9"/>
    </row>
    <row r="106" spans="1:18" x14ac:dyDescent="0.2">
      <c r="A106" s="9"/>
    </row>
    <row r="107" spans="1:18" x14ac:dyDescent="0.2">
      <c r="A107" s="9"/>
    </row>
    <row r="108" spans="1:18" x14ac:dyDescent="0.2">
      <c r="A108" s="9"/>
    </row>
    <row r="109" spans="1:18" x14ac:dyDescent="0.2">
      <c r="A109" s="9"/>
    </row>
    <row r="110" spans="1:18" x14ac:dyDescent="0.2">
      <c r="A110" s="9"/>
    </row>
    <row r="111" spans="1:18" x14ac:dyDescent="0.2">
      <c r="A111" s="9"/>
    </row>
    <row r="112" spans="1:18" x14ac:dyDescent="0.2">
      <c r="A112" s="9"/>
    </row>
    <row r="113" spans="1:1" x14ac:dyDescent="0.2">
      <c r="A113" s="9"/>
    </row>
    <row r="114" spans="1:1" x14ac:dyDescent="0.2">
      <c r="A114" s="9"/>
    </row>
    <row r="115" spans="1:1" x14ac:dyDescent="0.2">
      <c r="A115" s="9"/>
    </row>
    <row r="116" spans="1:1" x14ac:dyDescent="0.2">
      <c r="A116" s="9"/>
    </row>
    <row r="117" spans="1:1" x14ac:dyDescent="0.2">
      <c r="A117" s="9"/>
    </row>
    <row r="118" spans="1:1" x14ac:dyDescent="0.2">
      <c r="A118" s="9"/>
    </row>
    <row r="119" spans="1:1" x14ac:dyDescent="0.2">
      <c r="A119" s="9"/>
    </row>
    <row r="120" spans="1:1" x14ac:dyDescent="0.2">
      <c r="A120" s="9"/>
    </row>
    <row r="121" spans="1:1" x14ac:dyDescent="0.2">
      <c r="A121" s="9"/>
    </row>
    <row r="122" spans="1:1" x14ac:dyDescent="0.2">
      <c r="A122" s="9"/>
    </row>
    <row r="123" spans="1:1" x14ac:dyDescent="0.2">
      <c r="A123" s="9"/>
    </row>
    <row r="124" spans="1:1" x14ac:dyDescent="0.2">
      <c r="A124" s="9"/>
    </row>
    <row r="125" spans="1:1" x14ac:dyDescent="0.2">
      <c r="A125" s="9"/>
    </row>
    <row r="126" spans="1:1" x14ac:dyDescent="0.2">
      <c r="A126" s="9"/>
    </row>
    <row r="127" spans="1:1" x14ac:dyDescent="0.2">
      <c r="A127" s="9"/>
    </row>
    <row r="128" spans="1:1" x14ac:dyDescent="0.2">
      <c r="A128" s="9"/>
    </row>
    <row r="129" spans="1:1" x14ac:dyDescent="0.2">
      <c r="A129" s="9"/>
    </row>
    <row r="130" spans="1:1" x14ac:dyDescent="0.2">
      <c r="A130" s="9"/>
    </row>
    <row r="131" spans="1:1" x14ac:dyDescent="0.2">
      <c r="A131" s="9"/>
    </row>
    <row r="132" spans="1:1" x14ac:dyDescent="0.2">
      <c r="A132" s="9"/>
    </row>
    <row r="133" spans="1:1" x14ac:dyDescent="0.2">
      <c r="A133" s="9"/>
    </row>
    <row r="134" spans="1:1" x14ac:dyDescent="0.2">
      <c r="A134" s="9"/>
    </row>
    <row r="135" spans="1:1" x14ac:dyDescent="0.2">
      <c r="A135" s="9"/>
    </row>
    <row r="136" spans="1:1" x14ac:dyDescent="0.2">
      <c r="A136" s="9"/>
    </row>
    <row r="137" spans="1:1" x14ac:dyDescent="0.2">
      <c r="A137" s="9"/>
    </row>
    <row r="138" spans="1:1" x14ac:dyDescent="0.2">
      <c r="A138" s="9"/>
    </row>
    <row r="139" spans="1:1" x14ac:dyDescent="0.2">
      <c r="A139" s="9"/>
    </row>
    <row r="140" spans="1:1" x14ac:dyDescent="0.2">
      <c r="A140" s="9"/>
    </row>
    <row r="141" spans="1:1" x14ac:dyDescent="0.2">
      <c r="A141" s="9"/>
    </row>
    <row r="142" spans="1:1" x14ac:dyDescent="0.2">
      <c r="A142" s="9"/>
    </row>
    <row r="143" spans="1:1" x14ac:dyDescent="0.2">
      <c r="A143" s="9"/>
    </row>
    <row r="144" spans="1:1" x14ac:dyDescent="0.2">
      <c r="A144" s="9"/>
    </row>
    <row r="145" spans="1:1" x14ac:dyDescent="0.2">
      <c r="A145" s="9"/>
    </row>
    <row r="146" spans="1:1" x14ac:dyDescent="0.2">
      <c r="A146" s="9"/>
    </row>
    <row r="147" spans="1:1" x14ac:dyDescent="0.2">
      <c r="A147" s="9"/>
    </row>
    <row r="148" spans="1:1" x14ac:dyDescent="0.2">
      <c r="A148" s="9"/>
    </row>
    <row r="149" spans="1:1" x14ac:dyDescent="0.2">
      <c r="A149" s="9"/>
    </row>
    <row r="150" spans="1:1" x14ac:dyDescent="0.2">
      <c r="A150" s="9"/>
    </row>
    <row r="151" spans="1:1" x14ac:dyDescent="0.2">
      <c r="A151" s="9"/>
    </row>
    <row r="152" spans="1:1" x14ac:dyDescent="0.2">
      <c r="A152" s="9"/>
    </row>
    <row r="153" spans="1:1" x14ac:dyDescent="0.2">
      <c r="A153" s="9"/>
    </row>
    <row r="154" spans="1:1" x14ac:dyDescent="0.2">
      <c r="A154" s="9"/>
    </row>
    <row r="155" spans="1:1" x14ac:dyDescent="0.2">
      <c r="A155" s="9"/>
    </row>
    <row r="156" spans="1:1" x14ac:dyDescent="0.2">
      <c r="A156" s="9"/>
    </row>
    <row r="157" spans="1:1" x14ac:dyDescent="0.2">
      <c r="A157" s="9"/>
    </row>
  </sheetData>
  <pageMargins left="0.7" right="0.7" top="0.75" bottom="0.75" header="0.3" footer="0.3"/>
  <ignoredErrors>
    <ignoredError sqref="B1:Q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FB154-8162-FF4F-9C05-4D95B2DD2241}">
  <dimension ref="A3:U106"/>
  <sheetViews>
    <sheetView tabSelected="1" zoomScale="75" workbookViewId="0">
      <selection activeCell="D4" sqref="D4"/>
    </sheetView>
  </sheetViews>
  <sheetFormatPr baseColWidth="10" defaultRowHeight="16" x14ac:dyDescent="0.2"/>
  <cols>
    <col min="1" max="1" width="6.6640625" customWidth="1"/>
    <col min="2" max="2" width="10.83203125" style="9"/>
    <col min="3" max="3" width="63.83203125" customWidth="1"/>
    <col min="4" max="4" width="15.6640625" style="9" customWidth="1"/>
    <col min="5" max="5" width="28.5" style="9" customWidth="1"/>
    <col min="6" max="7" width="16.83203125" style="9" customWidth="1"/>
    <col min="8" max="8" width="16.83203125" customWidth="1"/>
    <col min="9" max="9" width="16.1640625" customWidth="1"/>
    <col min="12" max="13" width="38.1640625" customWidth="1"/>
  </cols>
  <sheetData>
    <row r="3" spans="1:21" ht="47" x14ac:dyDescent="0.2">
      <c r="A3" s="30"/>
      <c r="B3" s="31" t="s">
        <v>20</v>
      </c>
    </row>
    <row r="5" spans="1:21" x14ac:dyDescent="0.2">
      <c r="K5" s="4"/>
      <c r="L5" s="4"/>
      <c r="P5" s="3"/>
      <c r="Q5" s="3"/>
    </row>
    <row r="6" spans="1:21" ht="22" x14ac:dyDescent="0.2">
      <c r="B6" s="10" t="s">
        <v>24</v>
      </c>
      <c r="K6" s="4"/>
      <c r="L6" s="4"/>
      <c r="Q6" s="3"/>
    </row>
    <row r="7" spans="1:21" x14ac:dyDescent="0.2">
      <c r="C7" s="2" t="s">
        <v>19</v>
      </c>
      <c r="D7" s="13" t="s">
        <v>0</v>
      </c>
      <c r="E7" s="13" t="s">
        <v>18</v>
      </c>
      <c r="F7" s="13" t="s">
        <v>17</v>
      </c>
      <c r="G7" s="13" t="s">
        <v>22</v>
      </c>
      <c r="H7" s="5" t="s">
        <v>23</v>
      </c>
      <c r="I7" s="5" t="s">
        <v>16</v>
      </c>
      <c r="K7" s="4"/>
      <c r="L7" s="4"/>
      <c r="O7" s="4"/>
      <c r="P7" s="4"/>
      <c r="Q7" s="4"/>
      <c r="R7" s="4"/>
      <c r="S7" s="4"/>
      <c r="T7" s="4"/>
      <c r="U7" s="4"/>
    </row>
    <row r="8" spans="1:21" ht="16" customHeight="1" x14ac:dyDescent="0.2">
      <c r="B8" s="11">
        <v>400</v>
      </c>
      <c r="C8" s="1" t="str">
        <f>VLOOKUP($B8,'2025 - CAMPEONATO BASE E INFANT'!$A$2:$Q$500,10,FALSE)</f>
        <v>Índia Sá, Tiago Torrão</v>
      </c>
      <c r="D8" s="11" t="str">
        <f>VLOOKUP($B8,'2025 - CAMPEONATO BASE E INFANT'!$A$2:$Q$500,2,FALSE)</f>
        <v>Minis N1</v>
      </c>
      <c r="E8" s="11" t="str">
        <f>VLOOKUP($B8,'2025 - CAMPEONATO BASE E INFANT'!$A$2:$Q$500,11,FALSE)</f>
        <v>Ginásio Clube Vilacondense</v>
      </c>
      <c r="F8" s="14">
        <f>VLOOKUP($B8,'2025 - CAMPEONATO BASE E INFANT'!$A$2:$R$500,18,FALSE)</f>
        <v>16.2</v>
      </c>
      <c r="G8" s="14">
        <f>_xlfn.IFNA(F8,0)</f>
        <v>16.2</v>
      </c>
      <c r="H8" s="15" cm="1">
        <f t="array" ref="H8">SUM(LARGE(G8:G12,{1;2;3}))</f>
        <v>46.8</v>
      </c>
      <c r="I8" s="18" t="s">
        <v>152</v>
      </c>
      <c r="K8" s="4"/>
      <c r="L8" s="4"/>
      <c r="M8" s="4"/>
      <c r="N8" s="4"/>
      <c r="O8" s="4"/>
      <c r="P8" s="4"/>
      <c r="Q8" s="4"/>
      <c r="R8" s="4">
        <v>559</v>
      </c>
      <c r="S8" s="4"/>
      <c r="T8" s="4"/>
      <c r="U8" s="3"/>
    </row>
    <row r="9" spans="1:21" ht="16" customHeight="1" x14ac:dyDescent="0.2">
      <c r="B9" s="11">
        <v>401</v>
      </c>
      <c r="C9" s="1" t="str">
        <f>VLOOKUP($B9,'2025 - CAMPEONATO BASE E INFANT'!$A$2:$Q$500,10,FALSE)</f>
        <v>Camila Silva, Carolina Ribeiro, Ana Carolina Silva</v>
      </c>
      <c r="D9" s="11" t="str">
        <f>VLOOKUP($B9,'2025 - CAMPEONATO BASE E INFANT'!$A$2:$Q$500,2,FALSE)</f>
        <v>Minis N1</v>
      </c>
      <c r="E9" s="11" t="str">
        <f>VLOOKUP($B9,'2025 - CAMPEONATO BASE E INFANT'!$A$2:$Q$500,11,FALSE)</f>
        <v>Ginásio Clube Vilacondense</v>
      </c>
      <c r="F9" s="14">
        <f>VLOOKUP($B9,'2025 - CAMPEONATO BASE E INFANT'!$A$2:$R$500,18,FALSE)</f>
        <v>14.7</v>
      </c>
      <c r="G9" s="14">
        <f t="shared" ref="G9:G12" si="0">_xlfn.IFNA(F9,0)</f>
        <v>14.7</v>
      </c>
      <c r="H9" s="16"/>
      <c r="I9" s="19"/>
      <c r="K9" s="4"/>
      <c r="T9" s="4"/>
      <c r="U9" s="3"/>
    </row>
    <row r="10" spans="1:21" ht="16" customHeight="1" x14ac:dyDescent="0.2">
      <c r="B10" s="11">
        <v>402</v>
      </c>
      <c r="C10" s="1" t="str">
        <f>VLOOKUP($B10,'2025 - CAMPEONATO BASE E INFANT'!$A$2:$Q$500,10,FALSE)</f>
        <v>Clara Cadilhe, Catarina Castanheira, Maria Miguel Silva</v>
      </c>
      <c r="D10" s="11" t="str">
        <f>VLOOKUP($B10,'2025 - CAMPEONATO BASE E INFANT'!$A$2:$Q$500,2,FALSE)</f>
        <v>Minis N1</v>
      </c>
      <c r="E10" s="11" t="str">
        <f>VLOOKUP($B10,'2025 - CAMPEONATO BASE E INFANT'!$A$2:$Q$500,11,FALSE)</f>
        <v>Ginásio Clube Vilacondense</v>
      </c>
      <c r="F10" s="14">
        <f>VLOOKUP($B10,'2025 - CAMPEONATO BASE E INFANT'!$A$2:$R$500,18,FALSE)</f>
        <v>15.9</v>
      </c>
      <c r="G10" s="14">
        <f t="shared" si="0"/>
        <v>15.9</v>
      </c>
      <c r="H10" s="16"/>
      <c r="I10" s="19"/>
      <c r="K10" s="4"/>
      <c r="T10" s="3"/>
      <c r="U10" s="3"/>
    </row>
    <row r="11" spans="1:21" ht="16" customHeight="1" x14ac:dyDescent="0.2">
      <c r="B11" s="11"/>
      <c r="C11" s="1" t="e">
        <f>VLOOKUP($B11,'2025 - CAMPEONATO BASE E INFANT'!$A$2:$Q$500,10,FALSE)</f>
        <v>#N/A</v>
      </c>
      <c r="D11" s="11" t="e">
        <f>VLOOKUP($B11,'2025 - CAMPEONATO BASE E INFANT'!$A$2:$Q$500,2,FALSE)</f>
        <v>#N/A</v>
      </c>
      <c r="E11" s="11" t="e">
        <f>VLOOKUP($B11,'2025 - CAMPEONATO BASE E INFANT'!$A$2:$Q$500,11,FALSE)</f>
        <v>#N/A</v>
      </c>
      <c r="F11" s="14" t="e">
        <f>VLOOKUP($B11,'2025 - CAMPEONATO BASE E INFANT'!$A$2:$R$500,18,FALSE)</f>
        <v>#N/A</v>
      </c>
      <c r="G11" s="14">
        <f t="shared" si="0"/>
        <v>0</v>
      </c>
      <c r="H11" s="16"/>
      <c r="I11" s="19"/>
      <c r="K11" s="4"/>
    </row>
    <row r="12" spans="1:21" ht="16" customHeight="1" x14ac:dyDescent="0.2">
      <c r="B12" s="11"/>
      <c r="C12" s="1" t="e">
        <f>VLOOKUP($B12,'2025 - CAMPEONATO BASE E INFANT'!$A$2:$Q$500,10,FALSE)</f>
        <v>#N/A</v>
      </c>
      <c r="D12" s="11" t="e">
        <f>VLOOKUP($B12,'2025 - CAMPEONATO BASE E INFANT'!$A$2:$Q$500,2,FALSE)</f>
        <v>#N/A</v>
      </c>
      <c r="E12" s="11" t="e">
        <f>VLOOKUP($B12,'2025 - CAMPEONATO BASE E INFANT'!$A$2:$Q$500,11,FALSE)</f>
        <v>#N/A</v>
      </c>
      <c r="F12" s="14" t="e">
        <f>VLOOKUP($B12,'2025 - CAMPEONATO BASE E INFANT'!$A$2:$R$500,18,FALSE)</f>
        <v>#N/A</v>
      </c>
      <c r="G12" s="14">
        <f t="shared" si="0"/>
        <v>0</v>
      </c>
      <c r="H12" s="17"/>
      <c r="I12" s="20"/>
      <c r="K12" s="4"/>
      <c r="T12" s="4"/>
      <c r="U12" s="4"/>
    </row>
    <row r="13" spans="1:21" ht="37" x14ac:dyDescent="0.2">
      <c r="I13" s="7"/>
      <c r="K13" s="4"/>
      <c r="T13" s="4"/>
      <c r="U13" s="4"/>
    </row>
    <row r="14" spans="1:21" ht="16" customHeight="1" x14ac:dyDescent="0.2">
      <c r="B14" s="12">
        <v>441</v>
      </c>
      <c r="C14" s="1" t="str">
        <f>VLOOKUP($B14,'2025 - CAMPEONATO BASE E INFANT'!$A$2:$Q$500,10,FALSE)</f>
        <v>Mariana Braga, Matilde Fernandes, Madalena Ferraz Teixeira</v>
      </c>
      <c r="D14" s="11" t="str">
        <f>VLOOKUP($B14,'2025 - CAMPEONATO BASE E INFANT'!$A$2:$Q$500,2,FALSE)</f>
        <v>Minis N1</v>
      </c>
      <c r="E14" s="11" t="str">
        <f>VLOOKUP($B14,'2025 - CAMPEONATO BASE E INFANT'!$A$2:$Q$500,11,FALSE)</f>
        <v>Academia de Ginástica Paulo VI</v>
      </c>
      <c r="F14" s="14">
        <f>VLOOKUP($B14,'2025 - CAMPEONATO BASE E INFANT'!$A$2:$R$500,18,FALSE)</f>
        <v>15.7</v>
      </c>
      <c r="G14" s="14">
        <f>_xlfn.IFNA(F14,0)</f>
        <v>15.7</v>
      </c>
      <c r="H14" s="15" cm="1">
        <f t="array" ref="H14">SUM(LARGE(G14:G18,{1;2;3}))</f>
        <v>43.8</v>
      </c>
      <c r="I14" s="18" t="s">
        <v>156</v>
      </c>
      <c r="K14" s="4"/>
      <c r="T14" s="3"/>
      <c r="U14" s="3"/>
    </row>
    <row r="15" spans="1:21" ht="16" customHeight="1" x14ac:dyDescent="0.2">
      <c r="B15" s="12">
        <v>431</v>
      </c>
      <c r="C15" s="1" t="str">
        <f>VLOOKUP($B15,'2025 - CAMPEONATO BASE E INFANT'!$A$2:$Q$500,10,FALSE)</f>
        <v>Maria Lis, Carlota Ferreira, Lara Godinho</v>
      </c>
      <c r="D15" s="11" t="str">
        <f>VLOOKUP($B15,'2025 - CAMPEONATO BASE E INFANT'!$A$2:$Q$500,2,FALSE)</f>
        <v>Minis N1</v>
      </c>
      <c r="E15" s="11" t="str">
        <f>VLOOKUP($B15,'2025 - CAMPEONATO BASE E INFANT'!$A$2:$Q$500,11,FALSE)</f>
        <v>Academia de Ginástica Paulo VI</v>
      </c>
      <c r="F15" s="14">
        <f>VLOOKUP($B15,'2025 - CAMPEONATO BASE E INFANT'!$A$2:$R$500,18,FALSE)</f>
        <v>16.3</v>
      </c>
      <c r="G15" s="14">
        <f t="shared" ref="G15:G18" si="1">_xlfn.IFNA(F15,0)</f>
        <v>16.3</v>
      </c>
      <c r="H15" s="16"/>
      <c r="I15" s="19"/>
      <c r="K15" s="4"/>
    </row>
    <row r="16" spans="1:21" ht="16" customHeight="1" x14ac:dyDescent="0.2">
      <c r="B16" s="12">
        <v>439</v>
      </c>
      <c r="C16" s="1" t="str">
        <f>VLOOKUP($B16,'2025 - CAMPEONATO BASE E INFANT'!$A$2:$Q$500,10,FALSE)</f>
        <v>Alice Silva, Ariana Soares, Benedita Lourenço, Rita Viana</v>
      </c>
      <c r="D16" s="11" t="str">
        <f>VLOOKUP($B16,'2025 - CAMPEONATO BASE E INFANT'!$A$2:$Q$500,2,FALSE)</f>
        <v>Minis N1</v>
      </c>
      <c r="E16" s="11" t="str">
        <f>VLOOKUP($B16,'2025 - CAMPEONATO BASE E INFANT'!$A$2:$Q$500,11,FALSE)</f>
        <v>Academia de Ginástica Paulo VI</v>
      </c>
      <c r="F16" s="14">
        <f>VLOOKUP($B16,'2025 - CAMPEONATO BASE E INFANT'!$A$2:$R$500,18,FALSE)</f>
        <v>11.7</v>
      </c>
      <c r="G16" s="14">
        <f t="shared" si="1"/>
        <v>11.7</v>
      </c>
      <c r="H16" s="16"/>
      <c r="I16" s="19"/>
      <c r="K16" s="4"/>
    </row>
    <row r="17" spans="2:21" ht="16" customHeight="1" x14ac:dyDescent="0.2">
      <c r="B17" s="12">
        <v>436</v>
      </c>
      <c r="C17" s="1" t="str">
        <f>VLOOKUP($B17,'2025 - CAMPEONATO BASE E INFANT'!$A$2:$Q$500,10,FALSE)</f>
        <v>Clara Maia, Maria Clara Saraiva, Leonor Silva</v>
      </c>
      <c r="D17" s="11" t="str">
        <f>VLOOKUP($B17,'2025 - CAMPEONATO BASE E INFANT'!$A$2:$Q$500,2,FALSE)</f>
        <v>Minis N1</v>
      </c>
      <c r="E17" s="11" t="str">
        <f>VLOOKUP($B17,'2025 - CAMPEONATO BASE E INFANT'!$A$2:$Q$500,11,FALSE)</f>
        <v>Academia de Ginástica Paulo VI</v>
      </c>
      <c r="F17" s="14">
        <f>VLOOKUP($B17,'2025 - CAMPEONATO BASE E INFANT'!$A$2:$R$500,18,FALSE)</f>
        <v>11.8</v>
      </c>
      <c r="G17" s="14">
        <f t="shared" si="1"/>
        <v>11.8</v>
      </c>
      <c r="H17" s="16"/>
      <c r="I17" s="19"/>
      <c r="K17" s="4"/>
    </row>
    <row r="18" spans="2:21" ht="16" customHeight="1" x14ac:dyDescent="0.2">
      <c r="B18" s="12"/>
      <c r="C18" s="1" t="e">
        <f>VLOOKUP($B18,'2025 - CAMPEONATO BASE E INFANT'!$A$2:$Q$500,10,FALSE)</f>
        <v>#N/A</v>
      </c>
      <c r="D18" s="11" t="e">
        <f>VLOOKUP($B18,'2025 - CAMPEONATO BASE E INFANT'!$A$2:$Q$500,2,FALSE)</f>
        <v>#N/A</v>
      </c>
      <c r="E18" s="11" t="e">
        <f>VLOOKUP($B18,'2025 - CAMPEONATO BASE E INFANT'!$A$2:$Q$500,11,FALSE)</f>
        <v>#N/A</v>
      </c>
      <c r="F18" s="14" t="e">
        <f>VLOOKUP($B18,'2025 - CAMPEONATO BASE E INFANT'!$A$2:$R$500,18,FALSE)</f>
        <v>#N/A</v>
      </c>
      <c r="G18" s="14">
        <f t="shared" si="1"/>
        <v>0</v>
      </c>
      <c r="H18" s="17"/>
      <c r="I18" s="20"/>
      <c r="K18" s="4"/>
    </row>
    <row r="19" spans="2:21" ht="37" x14ac:dyDescent="0.2">
      <c r="I19" s="7"/>
      <c r="K19" s="4"/>
    </row>
    <row r="20" spans="2:21" ht="16" customHeight="1" x14ac:dyDescent="0.2">
      <c r="B20" s="12">
        <v>432</v>
      </c>
      <c r="C20" s="1" t="str">
        <f>VLOOKUP($B20,'2025 - CAMPEONATO BASE E INFANT'!$A$2:$Q$500,10,FALSE)</f>
        <v>Benedita Pinto, Maria Monteiro, Sofia Martins</v>
      </c>
      <c r="D20" s="11" t="str">
        <f>VLOOKUP($B20,'2025 - CAMPEONATO BASE E INFANT'!$A$2:$Q$500,2,FALSE)</f>
        <v>Minis N1</v>
      </c>
      <c r="E20" s="11" t="str">
        <f>VLOOKUP($B20,'2025 - CAMPEONATO BASE E INFANT'!$A$2:$Q$500,11,FALSE)</f>
        <v>Academia de Ginástica Paulo VI</v>
      </c>
      <c r="F20" s="14">
        <f>VLOOKUP($B20,'2025 - CAMPEONATO BASE E INFANT'!$A$2:$R$500,18,FALSE)</f>
        <v>16</v>
      </c>
      <c r="G20" s="14">
        <f>_xlfn.IFNA(F20,0)</f>
        <v>16</v>
      </c>
      <c r="H20" s="15" cm="1">
        <f t="array" ref="H20">SUM(LARGE(G20:G24,{1;2;3}))</f>
        <v>47.7</v>
      </c>
      <c r="I20" s="21" t="s">
        <v>150</v>
      </c>
      <c r="K20" s="4"/>
    </row>
    <row r="21" spans="2:21" ht="16" customHeight="1" x14ac:dyDescent="0.2">
      <c r="B21" s="12">
        <v>442</v>
      </c>
      <c r="C21" s="1" t="str">
        <f>VLOOKUP($B21,'2025 - CAMPEONATO BASE E INFANT'!$A$2:$Q$500,10,FALSE)</f>
        <v>Mara Calejo, Rita Andrade</v>
      </c>
      <c r="D21" s="11" t="str">
        <f>VLOOKUP($B21,'2025 - CAMPEONATO BASE E INFANT'!$A$2:$Q$500,2,FALSE)</f>
        <v>Minis N1</v>
      </c>
      <c r="E21" s="11" t="str">
        <f>VLOOKUP($B21,'2025 - CAMPEONATO BASE E INFANT'!$A$2:$Q$500,11,FALSE)</f>
        <v>Academia de Ginástica Paulo VI</v>
      </c>
      <c r="F21" s="14">
        <f>VLOOKUP($B21,'2025 - CAMPEONATO BASE E INFANT'!$A$2:$R$500,18,FALSE)</f>
        <v>16.2</v>
      </c>
      <c r="G21" s="14">
        <f t="shared" ref="G21:G24" si="2">_xlfn.IFNA(F21,0)</f>
        <v>16.2</v>
      </c>
      <c r="H21" s="16"/>
      <c r="I21" s="22"/>
      <c r="L21" s="4"/>
      <c r="M21" s="4"/>
      <c r="N21" s="4"/>
      <c r="O21" s="4"/>
      <c r="P21" s="4"/>
      <c r="Q21" s="3"/>
      <c r="R21" s="3"/>
    </row>
    <row r="22" spans="2:21" ht="16" customHeight="1" x14ac:dyDescent="0.2">
      <c r="B22" s="12">
        <v>433</v>
      </c>
      <c r="C22" s="1" t="str">
        <f>VLOOKUP($B22,'2025 - CAMPEONATO BASE E INFANT'!$A$2:$Q$500,10,FALSE)</f>
        <v>Camilo Silva, Pedro Maia, Miguel Neves</v>
      </c>
      <c r="D22" s="11" t="str">
        <f>VLOOKUP($B22,'2025 - CAMPEONATO BASE E INFANT'!$A$2:$Q$500,2,FALSE)</f>
        <v>Minis N1</v>
      </c>
      <c r="E22" s="11" t="str">
        <f>VLOOKUP($B22,'2025 - CAMPEONATO BASE E INFANT'!$A$2:$Q$500,11,FALSE)</f>
        <v>Academia de Ginástica Paulo VI</v>
      </c>
      <c r="F22" s="14">
        <f>VLOOKUP($B22,'2025 - CAMPEONATO BASE E INFANT'!$A$2:$R$500,18,FALSE)</f>
        <v>12.7</v>
      </c>
      <c r="G22" s="14">
        <f t="shared" si="2"/>
        <v>12.7</v>
      </c>
      <c r="H22" s="16"/>
      <c r="I22" s="22"/>
    </row>
    <row r="23" spans="2:21" ht="16" customHeight="1" x14ac:dyDescent="0.2">
      <c r="B23" s="12">
        <v>438</v>
      </c>
      <c r="C23" s="1" t="str">
        <f>VLOOKUP($B23,'2025 - CAMPEONATO BASE E INFANT'!$A$2:$Q$500,10,FALSE)</f>
        <v>Maria Silva Santos, Inês Rodrigues, Lara Carvalho</v>
      </c>
      <c r="D23" s="11" t="str">
        <f>VLOOKUP($B23,'2025 - CAMPEONATO BASE E INFANT'!$A$2:$Q$500,2,FALSE)</f>
        <v>Minis N1</v>
      </c>
      <c r="E23" s="11" t="str">
        <f>VLOOKUP($B23,'2025 - CAMPEONATO BASE E INFANT'!$A$2:$Q$500,11,FALSE)</f>
        <v>Academia de Ginástica Paulo VI</v>
      </c>
      <c r="F23" s="14">
        <f>VLOOKUP($B23,'2025 - CAMPEONATO BASE E INFANT'!$A$2:$R$500,18,FALSE)</f>
        <v>15.5</v>
      </c>
      <c r="G23" s="14">
        <f t="shared" si="2"/>
        <v>15.5</v>
      </c>
      <c r="H23" s="16"/>
      <c r="I23" s="22"/>
    </row>
    <row r="24" spans="2:21" ht="16" customHeight="1" x14ac:dyDescent="0.2">
      <c r="B24" s="11"/>
      <c r="C24" s="1" t="e">
        <f>VLOOKUP($B24,'2025 - CAMPEONATO BASE E INFANT'!$A$2:$Q$500,10,FALSE)</f>
        <v>#N/A</v>
      </c>
      <c r="D24" s="11" t="e">
        <f>VLOOKUP($B24,'2025 - CAMPEONATO BASE E INFANT'!$A$2:$Q$500,2,FALSE)</f>
        <v>#N/A</v>
      </c>
      <c r="E24" s="11" t="e">
        <f>VLOOKUP($B24,'2025 - CAMPEONATO BASE E INFANT'!$A$2:$Q$500,11,FALSE)</f>
        <v>#N/A</v>
      </c>
      <c r="F24" s="14" t="e">
        <f>VLOOKUP($B24,'2025 - CAMPEONATO BASE E INFANT'!$A$2:$R$500,18,FALSE)</f>
        <v>#N/A</v>
      </c>
      <c r="G24" s="14">
        <f t="shared" si="2"/>
        <v>0</v>
      </c>
      <c r="H24" s="17"/>
      <c r="I24" s="23"/>
    </row>
    <row r="25" spans="2:21" ht="37" x14ac:dyDescent="0.2">
      <c r="I25" s="7"/>
      <c r="L25" s="4"/>
      <c r="M25" s="4"/>
      <c r="N25" s="4"/>
      <c r="O25" s="4"/>
      <c r="P25" s="4"/>
      <c r="Q25" s="3"/>
      <c r="R25" s="3"/>
      <c r="S25" s="4"/>
    </row>
    <row r="26" spans="2:21" ht="16" customHeight="1" x14ac:dyDescent="0.2">
      <c r="B26" s="12">
        <v>653</v>
      </c>
      <c r="C26" s="1" t="str">
        <f>VLOOKUP($B26,'2025 - CAMPEONATO BASE E INFANT'!$A$2:$Q$500,10,FALSE)</f>
        <v>Maria Araújo, Clara Sousa</v>
      </c>
      <c r="D26" s="11" t="str">
        <f>VLOOKUP($B26,'2025 - CAMPEONATO BASE E INFANT'!$A$2:$Q$500,2,FALSE)</f>
        <v>Open N1</v>
      </c>
      <c r="E26" s="11" t="str">
        <f>VLOOKUP($B26,'2025 - CAMPEONATO BASE E INFANT'!$A$2:$Q$500,11,FALSE)</f>
        <v>Academia de Ginástica Paulo VI</v>
      </c>
      <c r="F26" s="14">
        <f>VLOOKUP($B26,'2025 - CAMPEONATO BASE E INFANT'!$A$2:$R$500,18,FALSE)</f>
        <v>15.6</v>
      </c>
      <c r="G26" s="14">
        <f>_xlfn.IFNA(F26,0)</f>
        <v>15.6</v>
      </c>
      <c r="H26" s="15" cm="1">
        <f t="array" ref="H26">SUM(LARGE(G26:G30,{1;2;3}))</f>
        <v>46.199999999999996</v>
      </c>
      <c r="I26" s="18" t="s">
        <v>153</v>
      </c>
      <c r="L26" s="4"/>
      <c r="M26" s="4"/>
      <c r="N26" s="4"/>
      <c r="O26" s="4"/>
      <c r="P26" s="4"/>
      <c r="Q26" s="4"/>
      <c r="R26" s="3"/>
      <c r="S26" s="4"/>
    </row>
    <row r="27" spans="2:21" ht="16" customHeight="1" x14ac:dyDescent="0.2">
      <c r="B27" s="12">
        <v>437</v>
      </c>
      <c r="C27" s="1" t="str">
        <f>VLOOKUP($B27,'2025 - CAMPEONATO BASE E INFANT'!$A$2:$Q$500,10,FALSE)</f>
        <v>Mariana Malhadinhas, Carolina Cunha, Rita Silva</v>
      </c>
      <c r="D27" s="11" t="str">
        <f>VLOOKUP($B27,'2025 - CAMPEONATO BASE E INFANT'!$A$2:$Q$500,2,FALSE)</f>
        <v>Minis N1</v>
      </c>
      <c r="E27" s="11" t="str">
        <f>VLOOKUP($B27,'2025 - CAMPEONATO BASE E INFANT'!$A$2:$Q$500,11,FALSE)</f>
        <v>Academia de Ginástica Paulo VI</v>
      </c>
      <c r="F27" s="14">
        <f>VLOOKUP($B27,'2025 - CAMPEONATO BASE E INFANT'!$A$2:$R$500,18,FALSE)</f>
        <v>14.9</v>
      </c>
      <c r="G27" s="14">
        <f t="shared" ref="G27:G30" si="3">_xlfn.IFNA(F27,0)</f>
        <v>14.9</v>
      </c>
      <c r="H27" s="16"/>
      <c r="I27" s="19"/>
      <c r="L27" s="4"/>
      <c r="M27" s="4"/>
      <c r="N27" s="4"/>
      <c r="O27" s="4"/>
      <c r="P27" s="4"/>
      <c r="Q27" s="4"/>
      <c r="R27" s="3"/>
    </row>
    <row r="28" spans="2:21" ht="16" customHeight="1" x14ac:dyDescent="0.2">
      <c r="B28" s="12">
        <v>434</v>
      </c>
      <c r="C28" s="1" t="str">
        <f>VLOOKUP($B28,'2025 - CAMPEONATO BASE E INFANT'!$A$2:$Q$500,10,FALSE)</f>
        <v>Maria Francisca David, Chloé Sousa, Sofia Amorim</v>
      </c>
      <c r="D28" s="11" t="str">
        <f>VLOOKUP($B28,'2025 - CAMPEONATO BASE E INFANT'!$A$2:$Q$500,2,FALSE)</f>
        <v>Minis N1</v>
      </c>
      <c r="E28" s="11" t="str">
        <f>VLOOKUP($B28,'2025 - CAMPEONATO BASE E INFANT'!$A$2:$Q$500,11,FALSE)</f>
        <v>Academia de Ginástica Paulo VI</v>
      </c>
      <c r="F28" s="14">
        <f>VLOOKUP($B28,'2025 - CAMPEONATO BASE E INFANT'!$A$2:$R$500,18,FALSE)</f>
        <v>15.7</v>
      </c>
      <c r="G28" s="14">
        <f t="shared" si="3"/>
        <v>15.7</v>
      </c>
      <c r="H28" s="16"/>
      <c r="I28" s="19"/>
      <c r="L28" s="4"/>
      <c r="M28" s="4"/>
      <c r="N28" s="4"/>
      <c r="O28" s="4"/>
      <c r="P28" s="4"/>
      <c r="Q28" s="3"/>
      <c r="R28" s="3"/>
      <c r="S28" s="4"/>
    </row>
    <row r="29" spans="2:21" ht="16" customHeight="1" x14ac:dyDescent="0.2">
      <c r="B29" s="11"/>
      <c r="C29" s="1" t="e">
        <f>VLOOKUP($B29,'2025 - CAMPEONATO BASE E INFANT'!$A$2:$Q$500,10,FALSE)</f>
        <v>#N/A</v>
      </c>
      <c r="D29" s="11" t="e">
        <f>VLOOKUP($B29,'2025 - CAMPEONATO BASE E INFANT'!$A$2:$Q$500,2,FALSE)</f>
        <v>#N/A</v>
      </c>
      <c r="E29" s="11" t="e">
        <f>VLOOKUP($B29,'2025 - CAMPEONATO BASE E INFANT'!$A$2:$Q$500,11,FALSE)</f>
        <v>#N/A</v>
      </c>
      <c r="F29" s="14" t="e">
        <f>VLOOKUP($B29,'2025 - CAMPEONATO BASE E INFANT'!$A$2:$R$500,18,FALSE)</f>
        <v>#N/A</v>
      </c>
      <c r="G29" s="14">
        <f t="shared" si="3"/>
        <v>0</v>
      </c>
      <c r="H29" s="16"/>
      <c r="I29" s="19"/>
      <c r="L29" s="4"/>
      <c r="M29" s="4"/>
      <c r="N29" s="4"/>
      <c r="O29" s="4"/>
      <c r="P29" s="4"/>
      <c r="Q29" s="4"/>
      <c r="R29" s="4"/>
      <c r="S29" s="4"/>
    </row>
    <row r="30" spans="2:21" ht="16" customHeight="1" x14ac:dyDescent="0.2">
      <c r="B30" s="11"/>
      <c r="C30" s="1" t="e">
        <f>VLOOKUP($B30,'2025 - CAMPEONATO BASE E INFANT'!$A$2:$Q$500,10,FALSE)</f>
        <v>#N/A</v>
      </c>
      <c r="D30" s="11" t="e">
        <f>VLOOKUP($B30,'2025 - CAMPEONATO BASE E INFANT'!$A$2:$Q$500,2,FALSE)</f>
        <v>#N/A</v>
      </c>
      <c r="E30" s="11" t="e">
        <f>VLOOKUP($B30,'2025 - CAMPEONATO BASE E INFANT'!$A$2:$Q$500,11,FALSE)</f>
        <v>#N/A</v>
      </c>
      <c r="F30" s="14" t="e">
        <f>VLOOKUP($B30,'2025 - CAMPEONATO BASE E INFANT'!$A$2:$R$500,18,FALSE)</f>
        <v>#N/A</v>
      </c>
      <c r="G30" s="14">
        <f t="shared" si="3"/>
        <v>0</v>
      </c>
      <c r="H30" s="17"/>
      <c r="I30" s="20"/>
      <c r="L30" s="4"/>
      <c r="M30" s="4"/>
      <c r="N30" s="4"/>
      <c r="O30" s="4"/>
      <c r="P30" s="4"/>
      <c r="Q30" s="4"/>
      <c r="R30" s="4"/>
      <c r="S30" s="4"/>
    </row>
    <row r="31" spans="2:21" ht="37" x14ac:dyDescent="0.2">
      <c r="I31" s="7"/>
      <c r="L31" s="4"/>
      <c r="M31" s="4"/>
      <c r="N31" s="4"/>
      <c r="O31" s="4"/>
      <c r="P31" s="4"/>
      <c r="Q31" s="4"/>
      <c r="R31" s="3"/>
    </row>
    <row r="32" spans="2:21" ht="16" customHeight="1" x14ac:dyDescent="0.2">
      <c r="B32" s="12">
        <v>417</v>
      </c>
      <c r="C32" s="1" t="str">
        <f>VLOOKUP($B32,'2025 - CAMPEONATO BASE E INFANT'!$A$2:$Q$500,10,FALSE)</f>
        <v>Francisca Chapouto, Sofia Santos, Sara Santos</v>
      </c>
      <c r="D32" s="11" t="str">
        <f>VLOOKUP($B32,'2025 - CAMPEONATO BASE E INFANT'!$A$2:$Q$500,2,FALSE)</f>
        <v>Minis N1</v>
      </c>
      <c r="E32" s="11" t="str">
        <f>VLOOKUP($B32,'2025 - CAMPEONATO BASE E INFANT'!$A$2:$Q$500,11,FALSE)</f>
        <v>Acro Clube de Maia</v>
      </c>
      <c r="F32" s="14">
        <f>VLOOKUP($B32,'2025 - CAMPEONATO BASE E INFANT'!$A$2:$R$500,18,FALSE)</f>
        <v>16.3</v>
      </c>
      <c r="G32" s="14">
        <f>_xlfn.IFNA(F32,0)</f>
        <v>16.3</v>
      </c>
      <c r="H32" s="15" cm="1">
        <f t="array" ref="H32">SUM(LARGE(G32:G36,{1;2;3}))</f>
        <v>48.000000000000007</v>
      </c>
      <c r="I32" s="21" t="s">
        <v>149</v>
      </c>
      <c r="K32" s="4"/>
      <c r="L32" s="4"/>
      <c r="M32" s="4"/>
      <c r="N32" s="4"/>
      <c r="O32" s="4"/>
      <c r="P32" s="4"/>
      <c r="Q32" s="3"/>
      <c r="R32" s="3"/>
      <c r="T32" s="4"/>
      <c r="U32" s="3"/>
    </row>
    <row r="33" spans="2:21" ht="16" customHeight="1" x14ac:dyDescent="0.2">
      <c r="B33" s="12">
        <v>416</v>
      </c>
      <c r="C33" s="1" t="str">
        <f>VLOOKUP($B33,'2025 - CAMPEONATO BASE E INFANT'!$A$2:$Q$500,10,FALSE)</f>
        <v>Inês Magalhães, Vitória Rocha, Emma Regalado</v>
      </c>
      <c r="D33" s="11" t="str">
        <f>VLOOKUP($B33,'2025 - CAMPEONATO BASE E INFANT'!$A$2:$Q$500,2,FALSE)</f>
        <v>Minis N1</v>
      </c>
      <c r="E33" s="11" t="str">
        <f>VLOOKUP($B33,'2025 - CAMPEONATO BASE E INFANT'!$A$2:$Q$500,11,FALSE)</f>
        <v>Acro Clube de Maia</v>
      </c>
      <c r="F33" s="14">
        <f>VLOOKUP($B33,'2025 - CAMPEONATO BASE E INFANT'!$A$2:$R$500,18,FALSE)</f>
        <v>16.100000000000001</v>
      </c>
      <c r="G33" s="14">
        <f t="shared" ref="G33:G36" si="4">_xlfn.IFNA(F33,0)</f>
        <v>16.100000000000001</v>
      </c>
      <c r="H33" s="16"/>
      <c r="I33" s="22"/>
      <c r="K33" s="4"/>
      <c r="L33" s="4"/>
      <c r="M33" s="4"/>
      <c r="N33" s="4"/>
      <c r="O33" s="4"/>
      <c r="P33" s="4"/>
      <c r="Q33" s="3"/>
      <c r="R33" s="3"/>
      <c r="T33" s="4"/>
      <c r="U33" s="3"/>
    </row>
    <row r="34" spans="2:21" ht="16" customHeight="1" x14ac:dyDescent="0.2">
      <c r="B34" s="12">
        <v>420</v>
      </c>
      <c r="C34" s="1" t="str">
        <f>VLOOKUP($B34,'2025 - CAMPEONATO BASE E INFANT'!$A$2:$Q$500,10,FALSE)</f>
        <v>Maria Oliveira, Helena Lobo</v>
      </c>
      <c r="D34" s="11" t="str">
        <f>VLOOKUP($B34,'2025 - CAMPEONATO BASE E INFANT'!$A$2:$Q$500,2,FALSE)</f>
        <v>Minis N1</v>
      </c>
      <c r="E34" s="11" t="str">
        <f>VLOOKUP($B34,'2025 - CAMPEONATO BASE E INFANT'!$A$2:$Q$500,11,FALSE)</f>
        <v>Acro Clube de Maia</v>
      </c>
      <c r="F34" s="14">
        <f>VLOOKUP($B34,'2025 - CAMPEONATO BASE E INFANT'!$A$2:$R$500,18,FALSE)</f>
        <v>15.6</v>
      </c>
      <c r="G34" s="14">
        <f t="shared" si="4"/>
        <v>15.6</v>
      </c>
      <c r="H34" s="16"/>
      <c r="I34" s="22"/>
      <c r="K34" s="4"/>
      <c r="L34" s="4"/>
      <c r="M34" s="4"/>
      <c r="N34" s="4"/>
      <c r="O34" s="4"/>
      <c r="P34" s="4"/>
      <c r="Q34" s="3"/>
      <c r="R34" s="3"/>
      <c r="T34" s="3"/>
      <c r="U34" s="3"/>
    </row>
    <row r="35" spans="2:21" ht="16" customHeight="1" x14ac:dyDescent="0.2">
      <c r="B35" s="12">
        <v>413</v>
      </c>
      <c r="C35" s="1" t="str">
        <f>VLOOKUP($B35,'2025 - CAMPEONATO BASE E INFANT'!$A$2:$Q$500,10,FALSE)</f>
        <v>Bernardo Fonseca, Raquel Oliveira, Benedita Silva</v>
      </c>
      <c r="D35" s="11" t="str">
        <f>VLOOKUP($B35,'2025 - CAMPEONATO BASE E INFANT'!$A$2:$Q$500,2,FALSE)</f>
        <v>Minis N1</v>
      </c>
      <c r="E35" s="11" t="str">
        <f>VLOOKUP($B35,'2025 - CAMPEONATO BASE E INFANT'!$A$2:$Q$500,11,FALSE)</f>
        <v>Acro Clube de Maia</v>
      </c>
      <c r="F35" s="14">
        <f>VLOOKUP($B35,'2025 - CAMPEONATO BASE E INFANT'!$A$2:$R$500,18,FALSE)</f>
        <v>14.8</v>
      </c>
      <c r="G35" s="14">
        <f t="shared" si="4"/>
        <v>14.8</v>
      </c>
      <c r="H35" s="16"/>
      <c r="I35" s="22"/>
      <c r="K35" s="4"/>
      <c r="L35" s="4"/>
      <c r="O35" s="4"/>
      <c r="P35" s="4"/>
      <c r="Q35" s="4"/>
      <c r="R35" s="4"/>
      <c r="S35" s="4"/>
      <c r="T35" s="4"/>
      <c r="U35" s="4"/>
    </row>
    <row r="36" spans="2:21" ht="16" customHeight="1" x14ac:dyDescent="0.2">
      <c r="B36" s="12">
        <v>424</v>
      </c>
      <c r="C36" s="1" t="str">
        <f>VLOOKUP($B36,'2025 - CAMPEONATO BASE E INFANT'!$A$2:$Q$500,10,FALSE)</f>
        <v>Dora Pinto, Diogo Monteiro, Laura Graça</v>
      </c>
      <c r="D36" s="11" t="str">
        <f>VLOOKUP($B36,'2025 - CAMPEONATO BASE E INFANT'!$A$2:$Q$500,2,FALSE)</f>
        <v>Minis N1</v>
      </c>
      <c r="E36" s="11" t="str">
        <f>VLOOKUP($B36,'2025 - CAMPEONATO BASE E INFANT'!$A$2:$Q$500,11,FALSE)</f>
        <v>Acro Clube de Maia</v>
      </c>
      <c r="F36" s="14">
        <f>VLOOKUP($B36,'2025 - CAMPEONATO BASE E INFANT'!$A$2:$R$500,18,FALSE)</f>
        <v>14</v>
      </c>
      <c r="G36" s="14">
        <f t="shared" si="4"/>
        <v>14</v>
      </c>
      <c r="H36" s="17"/>
      <c r="I36" s="23"/>
      <c r="K36" s="4"/>
      <c r="L36" s="4"/>
      <c r="O36" s="4"/>
      <c r="P36" s="4"/>
      <c r="Q36" s="4"/>
      <c r="R36" s="4"/>
      <c r="S36" s="4"/>
      <c r="T36" s="4"/>
      <c r="U36" s="4"/>
    </row>
    <row r="37" spans="2:21" ht="37" x14ac:dyDescent="0.2">
      <c r="I37" s="7"/>
      <c r="K37" s="4"/>
      <c r="L37" s="4"/>
      <c r="O37" s="4"/>
      <c r="P37" s="4"/>
      <c r="Q37" s="4"/>
      <c r="R37" s="4"/>
      <c r="S37" s="4"/>
      <c r="T37" s="4"/>
      <c r="U37" s="4"/>
    </row>
    <row r="38" spans="2:21" x14ac:dyDescent="0.2">
      <c r="B38" s="12">
        <v>422</v>
      </c>
      <c r="C38" s="1" t="str">
        <f>VLOOKUP($B38,'2025 - CAMPEONATO BASE E INFANT'!$A$2:$Q$500,10,FALSE)</f>
        <v>Lara Cunha, Alice Barbosa, Áurea Freitas</v>
      </c>
      <c r="D38" s="11" t="str">
        <f>VLOOKUP($B38,'2025 - CAMPEONATO BASE E INFANT'!$A$2:$Q$500,2,FALSE)</f>
        <v>Minis N1</v>
      </c>
      <c r="E38" s="11" t="str">
        <f>VLOOKUP($B38,'2025 - CAMPEONATO BASE E INFANT'!$A$2:$Q$500,11,FALSE)</f>
        <v>Acro Clube de Maia</v>
      </c>
      <c r="F38" s="14">
        <f>VLOOKUP($B38,'2025 - CAMPEONATO BASE E INFANT'!$A$2:$R$500,18,FALSE)</f>
        <v>15.7</v>
      </c>
      <c r="G38" s="14">
        <f>_xlfn.IFNA(F38,0)</f>
        <v>15.7</v>
      </c>
      <c r="H38" s="15" cm="1">
        <f t="array" ref="H38">SUM(LARGE(G38:G42,{1;2;3}))</f>
        <v>43.2</v>
      </c>
      <c r="I38" s="18" t="s">
        <v>155</v>
      </c>
      <c r="K38" s="4"/>
      <c r="L38" s="4"/>
      <c r="O38" s="4"/>
      <c r="P38" s="4"/>
      <c r="Q38" s="4"/>
      <c r="R38" s="4"/>
      <c r="S38" s="4"/>
      <c r="T38" s="4"/>
      <c r="U38" s="3"/>
    </row>
    <row r="39" spans="2:21" x14ac:dyDescent="0.2">
      <c r="B39" s="11">
        <v>412</v>
      </c>
      <c r="C39" s="1" t="str">
        <f>VLOOKUP($B39,'2025 - CAMPEONATO BASE E INFANT'!$A$2:$Q$500,10,FALSE)</f>
        <v>Carolina Veloso, Benedita Silvério, Gabriela Magalhães</v>
      </c>
      <c r="D39" s="11" t="str">
        <f>VLOOKUP($B39,'2025 - CAMPEONATO BASE E INFANT'!$A$2:$Q$500,2,FALSE)</f>
        <v>Minis N1</v>
      </c>
      <c r="E39" s="11" t="str">
        <f>VLOOKUP($B39,'2025 - CAMPEONATO BASE E INFANT'!$A$2:$Q$500,11,FALSE)</f>
        <v>Acro Clube de Maia</v>
      </c>
      <c r="F39" s="14">
        <f>VLOOKUP($B39,'2025 - CAMPEONATO BASE E INFANT'!$A$2:$R$500,18,FALSE)</f>
        <v>14.3</v>
      </c>
      <c r="G39" s="14">
        <f t="shared" ref="G39:G42" si="5">_xlfn.IFNA(F39,0)</f>
        <v>14.3</v>
      </c>
      <c r="H39" s="16"/>
      <c r="I39" s="19"/>
      <c r="K39" s="4"/>
      <c r="L39" s="4"/>
      <c r="O39" s="4"/>
      <c r="P39" s="4"/>
      <c r="Q39" s="4"/>
      <c r="R39" s="4"/>
      <c r="S39" s="4"/>
      <c r="T39" s="4"/>
      <c r="U39" s="3"/>
    </row>
    <row r="40" spans="2:21" x14ac:dyDescent="0.2">
      <c r="B40" s="11">
        <v>415</v>
      </c>
      <c r="C40" s="1" t="str">
        <f>VLOOKUP($B40,'2025 - CAMPEONATO BASE E INFANT'!$A$2:$Q$500,10,FALSE)</f>
        <v>Sara Pinto, Eugénia Magalhães, Clara Oliveira</v>
      </c>
      <c r="D40" s="11" t="str">
        <f>VLOOKUP($B40,'2025 - CAMPEONATO BASE E INFANT'!$A$2:$Q$500,2,FALSE)</f>
        <v>Minis N1</v>
      </c>
      <c r="E40" s="11" t="str">
        <f>VLOOKUP($B40,'2025 - CAMPEONATO BASE E INFANT'!$A$2:$Q$500,11,FALSE)</f>
        <v>Acro Clube de Maia</v>
      </c>
      <c r="F40" s="14">
        <f>VLOOKUP($B40,'2025 - CAMPEONATO BASE E INFANT'!$A$2:$R$500,18,FALSE)</f>
        <v>13.2</v>
      </c>
      <c r="G40" s="14">
        <f t="shared" si="5"/>
        <v>13.2</v>
      </c>
      <c r="H40" s="16"/>
      <c r="I40" s="19"/>
      <c r="K40" s="4"/>
      <c r="L40" s="4"/>
      <c r="M40" s="4"/>
      <c r="N40" s="4"/>
      <c r="O40" s="4"/>
      <c r="P40" s="4"/>
      <c r="Q40" s="4"/>
      <c r="R40" s="3"/>
      <c r="S40" s="4"/>
      <c r="T40" s="3"/>
      <c r="U40" s="3"/>
    </row>
    <row r="41" spans="2:21" x14ac:dyDescent="0.2">
      <c r="B41" s="11">
        <v>423</v>
      </c>
      <c r="C41" s="1" t="str">
        <f>VLOOKUP($B41,'2025 - CAMPEONATO BASE E INFANT'!$A$2:$Q$500,10,FALSE)</f>
        <v>Carolina Campos, Alice Pinto, Carolina Mota</v>
      </c>
      <c r="D41" s="11" t="str">
        <f>VLOOKUP($B41,'2025 - CAMPEONATO BASE E INFANT'!$A$2:$Q$500,2,FALSE)</f>
        <v>Minis N1</v>
      </c>
      <c r="E41" s="11" t="str">
        <f>VLOOKUP($B41,'2025 - CAMPEONATO BASE E INFANT'!$A$2:$Q$500,11,FALSE)</f>
        <v>Acro Clube de Maia</v>
      </c>
      <c r="F41" s="14">
        <f>VLOOKUP($B41,'2025 - CAMPEONATO BASE E INFANT'!$A$2:$R$500,18,FALSE)</f>
        <v>12.8</v>
      </c>
      <c r="G41" s="14">
        <f t="shared" si="5"/>
        <v>12.8</v>
      </c>
      <c r="H41" s="16"/>
      <c r="I41" s="19"/>
      <c r="K41" s="4"/>
      <c r="L41" s="4"/>
      <c r="M41" s="4"/>
      <c r="N41" s="4"/>
      <c r="O41" s="4"/>
      <c r="P41" s="4"/>
      <c r="Q41" s="3"/>
      <c r="R41" s="3"/>
      <c r="S41" s="4"/>
      <c r="T41" s="4"/>
      <c r="U41" s="4"/>
    </row>
    <row r="42" spans="2:21" x14ac:dyDescent="0.2">
      <c r="B42" s="11"/>
      <c r="C42" s="1" t="e">
        <f>VLOOKUP($B42,'2025 - CAMPEONATO BASE E INFANT'!$A$2:$Q$500,10,FALSE)</f>
        <v>#N/A</v>
      </c>
      <c r="D42" s="11" t="e">
        <f>VLOOKUP($B42,'2025 - CAMPEONATO BASE E INFANT'!$A$2:$Q$500,2,FALSE)</f>
        <v>#N/A</v>
      </c>
      <c r="E42" s="11" t="e">
        <f>VLOOKUP($B42,'2025 - CAMPEONATO BASE E INFANT'!$A$2:$Q$500,11,FALSE)</f>
        <v>#N/A</v>
      </c>
      <c r="F42" s="14" t="e">
        <f>VLOOKUP($B42,'2025 - CAMPEONATO BASE E INFANT'!$A$2:$R$500,18,FALSE)</f>
        <v>#N/A</v>
      </c>
      <c r="G42" s="14">
        <f t="shared" si="5"/>
        <v>0</v>
      </c>
      <c r="H42" s="17"/>
      <c r="I42" s="20"/>
      <c r="K42" s="4"/>
      <c r="L42" s="4"/>
      <c r="O42" s="4"/>
      <c r="P42" s="4"/>
      <c r="Q42" s="4"/>
      <c r="R42" s="4"/>
      <c r="S42" s="4"/>
      <c r="T42" s="4"/>
      <c r="U42" s="4"/>
    </row>
    <row r="43" spans="2:21" ht="37" x14ac:dyDescent="0.2">
      <c r="I43" s="7"/>
      <c r="K43" s="4"/>
      <c r="L43" s="4"/>
      <c r="O43" s="4"/>
      <c r="P43" s="4"/>
      <c r="Q43" s="4"/>
      <c r="R43" s="4"/>
      <c r="S43" s="4"/>
      <c r="T43" s="4"/>
      <c r="U43" s="4"/>
    </row>
    <row r="44" spans="2:21" x14ac:dyDescent="0.2">
      <c r="B44" s="12">
        <v>418</v>
      </c>
      <c r="C44" s="1" t="str">
        <f>VLOOKUP($B44,'2025 - CAMPEONATO BASE E INFANT'!$A$2:$Q$500,10,FALSE)</f>
        <v>Ana Rita Campos, Beatriz Dias, Sharon Silva</v>
      </c>
      <c r="D44" s="11" t="str">
        <f>VLOOKUP($B44,'2025 - CAMPEONATO BASE E INFANT'!$A$2:$Q$500,2,FALSE)</f>
        <v>Minis N1</v>
      </c>
      <c r="E44" s="11" t="str">
        <f>VLOOKUP($B44,'2025 - CAMPEONATO BASE E INFANT'!$A$2:$Q$500,11,FALSE)</f>
        <v>Acro Clube de Maia</v>
      </c>
      <c r="F44" s="14">
        <f>VLOOKUP($B44,'2025 - CAMPEONATO BASE E INFANT'!$A$2:$R$500,18,FALSE)</f>
        <v>12.8</v>
      </c>
      <c r="G44" s="14">
        <f>_xlfn.IFNA(F44,0)</f>
        <v>12.8</v>
      </c>
      <c r="H44" s="15" cm="1">
        <f t="array" ref="H44">SUM(LARGE(G44:G48,{1;2;3}))</f>
        <v>40</v>
      </c>
      <c r="I44" s="18" t="s">
        <v>156</v>
      </c>
      <c r="K44" s="4"/>
      <c r="L44" s="4"/>
      <c r="O44" s="4"/>
      <c r="P44" s="4"/>
      <c r="Q44" s="4"/>
      <c r="R44" s="4"/>
      <c r="S44" s="4"/>
      <c r="T44" s="4"/>
      <c r="U44" s="3"/>
    </row>
    <row r="45" spans="2:21" x14ac:dyDescent="0.2">
      <c r="B45" s="11">
        <v>411</v>
      </c>
      <c r="C45" s="1" t="str">
        <f>VLOOKUP($B45,'2025 - CAMPEONATO BASE E INFANT'!$A$2:$Q$500,10,FALSE)</f>
        <v>Daniela Soares, Lara Cruz, Maria Miguel Barbosa</v>
      </c>
      <c r="D45" s="11" t="str">
        <f>VLOOKUP($B45,'2025 - CAMPEONATO BASE E INFANT'!$A$2:$Q$500,2,FALSE)</f>
        <v>Minis N1</v>
      </c>
      <c r="E45" s="11" t="str">
        <f>VLOOKUP($B45,'2025 - CAMPEONATO BASE E INFANT'!$A$2:$Q$500,11,FALSE)</f>
        <v>Acro Clube de Maia</v>
      </c>
      <c r="F45" s="14">
        <f>VLOOKUP($B45,'2025 - CAMPEONATO BASE E INFANT'!$A$2:$R$500,18,FALSE)</f>
        <v>14.2</v>
      </c>
      <c r="G45" s="14">
        <f t="shared" ref="G45:G48" si="6">_xlfn.IFNA(F45,0)</f>
        <v>14.2</v>
      </c>
      <c r="H45" s="16"/>
      <c r="I45" s="19"/>
      <c r="K45" s="4"/>
      <c r="L45" s="4"/>
      <c r="O45" s="4"/>
      <c r="P45" s="4"/>
      <c r="Q45" s="4"/>
      <c r="R45" s="4"/>
      <c r="S45" s="4"/>
      <c r="T45" s="4"/>
      <c r="U45" s="3"/>
    </row>
    <row r="46" spans="2:21" x14ac:dyDescent="0.2">
      <c r="B46" s="11">
        <v>421</v>
      </c>
      <c r="C46" s="1" t="str">
        <f>VLOOKUP($B46,'2025 - CAMPEONATO BASE E INFANT'!$A$2:$Q$500,10,FALSE)</f>
        <v>Rubim Teixeira, Carolina Moura, Francisca Martins</v>
      </c>
      <c r="D46" s="11" t="str">
        <f>VLOOKUP($B46,'2025 - CAMPEONATO BASE E INFANT'!$A$2:$Q$500,2,FALSE)</f>
        <v>Minis N1</v>
      </c>
      <c r="E46" s="11" t="str">
        <f>VLOOKUP($B46,'2025 - CAMPEONATO BASE E INFANT'!$A$2:$Q$500,11,FALSE)</f>
        <v>Acro Clube de Maia</v>
      </c>
      <c r="F46" s="14">
        <f>VLOOKUP($B46,'2025 - CAMPEONATO BASE E INFANT'!$A$2:$R$500,18,FALSE)</f>
        <v>13</v>
      </c>
      <c r="G46" s="14">
        <f t="shared" si="6"/>
        <v>13</v>
      </c>
      <c r="H46" s="16"/>
      <c r="I46" s="19"/>
      <c r="K46" s="4"/>
      <c r="L46" s="4"/>
      <c r="M46" s="4"/>
      <c r="N46" s="4"/>
      <c r="O46" s="4"/>
      <c r="P46" s="4"/>
      <c r="Q46" s="4"/>
      <c r="R46" s="4"/>
      <c r="S46" s="4"/>
      <c r="T46" s="3"/>
      <c r="U46" s="3"/>
    </row>
    <row r="47" spans="2:21" x14ac:dyDescent="0.2">
      <c r="B47" s="11">
        <v>419</v>
      </c>
      <c r="C47" s="1" t="str">
        <f>VLOOKUP($B47,'2025 - CAMPEONATO BASE E INFANT'!$A$2:$Q$500,10,FALSE)</f>
        <v>Constança Barreto, Martim Nogueira, Alice Azevedo, Vasco Magalhães</v>
      </c>
      <c r="D47" s="11" t="str">
        <f>VLOOKUP($B47,'2025 - CAMPEONATO BASE E INFANT'!$A$2:$Q$500,2,FALSE)</f>
        <v>Minis N1</v>
      </c>
      <c r="E47" s="11" t="str">
        <f>VLOOKUP($B47,'2025 - CAMPEONATO BASE E INFANT'!$A$2:$Q$500,11,FALSE)</f>
        <v>Acro Clube de Maia</v>
      </c>
      <c r="F47" s="14">
        <f>VLOOKUP($B47,'2025 - CAMPEONATO BASE E INFANT'!$A$2:$R$500,18,FALSE)</f>
        <v>9.5</v>
      </c>
      <c r="G47" s="14">
        <f t="shared" si="6"/>
        <v>9.5</v>
      </c>
      <c r="H47" s="16"/>
      <c r="I47" s="19"/>
      <c r="K47" s="4"/>
      <c r="L47" s="4"/>
      <c r="O47" s="4"/>
      <c r="P47" s="4"/>
      <c r="Q47" s="4"/>
      <c r="R47" s="4"/>
      <c r="S47" s="4"/>
      <c r="T47" s="4"/>
      <c r="U47" s="4"/>
    </row>
    <row r="48" spans="2:21" x14ac:dyDescent="0.2">
      <c r="B48" s="11"/>
      <c r="C48" s="1" t="e">
        <f>VLOOKUP($B48,'2025 - CAMPEONATO BASE E INFANT'!$A$2:$Q$500,10,FALSE)</f>
        <v>#N/A</v>
      </c>
      <c r="D48" s="11" t="e">
        <f>VLOOKUP($B48,'2025 - CAMPEONATO BASE E INFANT'!$A$2:$Q$500,2,FALSE)</f>
        <v>#N/A</v>
      </c>
      <c r="E48" s="11" t="e">
        <f>VLOOKUP($B48,'2025 - CAMPEONATO BASE E INFANT'!$A$2:$Q$500,11,FALSE)</f>
        <v>#N/A</v>
      </c>
      <c r="F48" s="14" t="e">
        <f>VLOOKUP($B48,'2025 - CAMPEONATO BASE E INFANT'!$A$2:$R$500,18,FALSE)</f>
        <v>#N/A</v>
      </c>
      <c r="G48" s="14">
        <f t="shared" si="6"/>
        <v>0</v>
      </c>
      <c r="H48" s="17"/>
      <c r="I48" s="20"/>
      <c r="K48" s="4"/>
      <c r="L48" s="4"/>
      <c r="O48" s="4"/>
      <c r="P48" s="4"/>
      <c r="Q48" s="4"/>
      <c r="R48" s="4"/>
      <c r="S48" s="4"/>
      <c r="T48" s="4"/>
      <c r="U48" s="4"/>
    </row>
    <row r="49" spans="2:21" ht="37" x14ac:dyDescent="0.2">
      <c r="I49" s="7"/>
      <c r="K49" s="4"/>
      <c r="L49" s="4"/>
      <c r="O49" s="4"/>
      <c r="P49" s="4"/>
      <c r="Q49" s="4"/>
      <c r="R49" s="4"/>
      <c r="S49" s="4"/>
      <c r="T49" s="4"/>
      <c r="U49" s="4"/>
    </row>
    <row r="50" spans="2:21" ht="16" customHeight="1" x14ac:dyDescent="0.2">
      <c r="B50" s="12">
        <v>407</v>
      </c>
      <c r="C50" s="1" t="str">
        <f>VLOOKUP($B50,'2025 - CAMPEONATO BASE E INFANT'!$A$2:$Q$500,10,FALSE)</f>
        <v>Maria Duarte, Iara Castro</v>
      </c>
      <c r="D50" s="11" t="str">
        <f>VLOOKUP($B50,'2025 - CAMPEONATO BASE E INFANT'!$A$2:$Q$500,2,FALSE)</f>
        <v>Minis N1</v>
      </c>
      <c r="E50" s="11" t="str">
        <f>VLOOKUP($B50,'2025 - CAMPEONATO BASE E INFANT'!$A$2:$Q$500,11,FALSE)</f>
        <v>Guimagym</v>
      </c>
      <c r="F50" s="14">
        <f>VLOOKUP($B50,'2025 - CAMPEONATO BASE E INFANT'!$A$2:$R$500,18,FALSE)</f>
        <v>15.6</v>
      </c>
      <c r="G50" s="14">
        <f>_xlfn.IFNA(F50,0)</f>
        <v>15.6</v>
      </c>
      <c r="H50" s="15" cm="1">
        <f t="array" ref="H50">SUM(LARGE(G50:G54,{1;2;3}))</f>
        <v>47.4</v>
      </c>
      <c r="I50" s="21" t="s">
        <v>151</v>
      </c>
      <c r="K50" s="4"/>
      <c r="L50" s="4"/>
      <c r="O50" s="4"/>
      <c r="P50" s="4"/>
      <c r="Q50" s="4"/>
      <c r="R50" s="4"/>
      <c r="S50" s="4"/>
      <c r="T50" s="4"/>
      <c r="U50" s="3"/>
    </row>
    <row r="51" spans="2:21" ht="16" customHeight="1" x14ac:dyDescent="0.2">
      <c r="B51" s="11">
        <v>409</v>
      </c>
      <c r="C51" s="1" t="str">
        <f>VLOOKUP($B51,'2025 - CAMPEONATO BASE E INFANT'!$A$2:$Q$500,10,FALSE)</f>
        <v>Maria Cotter, Clara Silva</v>
      </c>
      <c r="D51" s="11" t="str">
        <f>VLOOKUP($B51,'2025 - CAMPEONATO BASE E INFANT'!$A$2:$Q$500,2,FALSE)</f>
        <v>Minis N1</v>
      </c>
      <c r="E51" s="11" t="str">
        <f>VLOOKUP($B51,'2025 - CAMPEONATO BASE E INFANT'!$A$2:$Q$500,11,FALSE)</f>
        <v>Guimagym</v>
      </c>
      <c r="F51" s="14">
        <f>VLOOKUP($B51,'2025 - CAMPEONATO BASE E INFANT'!$A$2:$R$500,18,FALSE)</f>
        <v>16.8</v>
      </c>
      <c r="G51" s="14">
        <f t="shared" ref="G51:G54" si="7">_xlfn.IFNA(F51,0)</f>
        <v>16.8</v>
      </c>
      <c r="H51" s="16"/>
      <c r="I51" s="22"/>
      <c r="K51" s="4"/>
      <c r="L51" s="4"/>
      <c r="O51" s="4"/>
      <c r="P51" s="4"/>
      <c r="Q51" s="4"/>
      <c r="R51" s="4"/>
      <c r="S51" s="4"/>
      <c r="T51" s="4"/>
      <c r="U51" s="3"/>
    </row>
    <row r="52" spans="2:21" ht="16" customHeight="1" x14ac:dyDescent="0.2">
      <c r="B52" s="11">
        <v>405</v>
      </c>
      <c r="C52" s="1" t="str">
        <f>VLOOKUP($B52,'2025 - CAMPEONATO BASE E INFANT'!$A$2:$Q$500,10,FALSE)</f>
        <v>Margarida Pinheiro, MATILDE PEREIRA, Matilde Duarte</v>
      </c>
      <c r="D52" s="11" t="str">
        <f>VLOOKUP($B52,'2025 - CAMPEONATO BASE E INFANT'!$A$2:$Q$500,2,FALSE)</f>
        <v>Minis N1</v>
      </c>
      <c r="E52" s="11" t="str">
        <f>VLOOKUP($B52,'2025 - CAMPEONATO BASE E INFANT'!$A$2:$Q$500,11,FALSE)</f>
        <v>Guimagym</v>
      </c>
      <c r="F52" s="14">
        <f>VLOOKUP($B52,'2025 - CAMPEONATO BASE E INFANT'!$A$2:$R$500,18,FALSE)</f>
        <v>15</v>
      </c>
      <c r="G52" s="14">
        <f t="shared" si="7"/>
        <v>15</v>
      </c>
      <c r="H52" s="16"/>
      <c r="I52" s="22"/>
      <c r="K52" s="4"/>
      <c r="L52" s="4"/>
      <c r="M52" s="4"/>
      <c r="N52" s="4"/>
      <c r="O52" s="4"/>
      <c r="P52" s="4"/>
      <c r="Q52" s="4"/>
      <c r="R52" s="4"/>
      <c r="S52" s="4"/>
      <c r="T52" s="3"/>
      <c r="U52" s="3"/>
    </row>
    <row r="53" spans="2:21" ht="16" customHeight="1" x14ac:dyDescent="0.2">
      <c r="B53" s="11"/>
      <c r="C53" s="1" t="e">
        <f>VLOOKUP($B53,'2025 - CAMPEONATO BASE E INFANT'!$A$2:$Q$500,10,FALSE)</f>
        <v>#N/A</v>
      </c>
      <c r="D53" s="11" t="e">
        <f>VLOOKUP($B53,'2025 - CAMPEONATO BASE E INFANT'!$A$2:$Q$500,2,FALSE)</f>
        <v>#N/A</v>
      </c>
      <c r="E53" s="11" t="e">
        <f>VLOOKUP($B53,'2025 - CAMPEONATO BASE E INFANT'!$A$2:$Q$500,11,FALSE)</f>
        <v>#N/A</v>
      </c>
      <c r="F53" s="14" t="e">
        <f>VLOOKUP($B53,'2025 - CAMPEONATO BASE E INFANT'!$A$2:$R$500,18,FALSE)</f>
        <v>#N/A</v>
      </c>
      <c r="G53" s="14">
        <f t="shared" si="7"/>
        <v>0</v>
      </c>
      <c r="H53" s="16"/>
      <c r="I53" s="22"/>
      <c r="K53" s="4"/>
      <c r="L53" s="4"/>
      <c r="O53" s="4"/>
      <c r="P53" s="4"/>
      <c r="Q53" s="4"/>
      <c r="R53" s="4"/>
      <c r="S53" s="4"/>
      <c r="T53" s="4"/>
      <c r="U53" s="4"/>
    </row>
    <row r="54" spans="2:21" ht="16" customHeight="1" x14ac:dyDescent="0.2">
      <c r="B54" s="11"/>
      <c r="C54" s="1" t="e">
        <f>VLOOKUP($B54,'2025 - CAMPEONATO BASE E INFANT'!$A$2:$Q$500,10,FALSE)</f>
        <v>#N/A</v>
      </c>
      <c r="D54" s="11" t="e">
        <f>VLOOKUP($B54,'2025 - CAMPEONATO BASE E INFANT'!$A$2:$Q$500,2,FALSE)</f>
        <v>#N/A</v>
      </c>
      <c r="E54" s="11" t="e">
        <f>VLOOKUP($B54,'2025 - CAMPEONATO BASE E INFANT'!$A$2:$Q$500,11,FALSE)</f>
        <v>#N/A</v>
      </c>
      <c r="F54" s="14" t="e">
        <f>VLOOKUP($B54,'2025 - CAMPEONATO BASE E INFANT'!$A$2:$R$500,18,FALSE)</f>
        <v>#N/A</v>
      </c>
      <c r="G54" s="14">
        <f t="shared" si="7"/>
        <v>0</v>
      </c>
      <c r="H54" s="17"/>
      <c r="I54" s="23"/>
      <c r="K54" s="4"/>
      <c r="L54" s="4"/>
      <c r="O54" s="4"/>
      <c r="P54" s="4"/>
      <c r="Q54" s="4"/>
      <c r="R54" s="4"/>
      <c r="S54" s="4"/>
      <c r="T54" s="4"/>
      <c r="U54" s="4"/>
    </row>
    <row r="55" spans="2:21" ht="37" x14ac:dyDescent="0.2">
      <c r="I55" s="7"/>
      <c r="K55" s="4"/>
      <c r="L55" s="4"/>
      <c r="O55" s="4"/>
      <c r="P55" s="4"/>
      <c r="Q55" s="4"/>
      <c r="R55" s="4"/>
      <c r="S55" s="4"/>
      <c r="T55" s="4"/>
      <c r="U55" s="4"/>
    </row>
    <row r="56" spans="2:21" x14ac:dyDescent="0.2">
      <c r="B56" s="12">
        <v>408</v>
      </c>
      <c r="C56" s="1" t="str">
        <f>VLOOKUP($B56,'2025 - CAMPEONATO BASE E INFANT'!$A$2:$Q$500,10,FALSE)</f>
        <v>Vitória Ferreira, yasmin Gonçalves, Maria Leonor Castro, Maria Beatriz Santos</v>
      </c>
      <c r="D56" s="11" t="str">
        <f>VLOOKUP($B56,'2025 - CAMPEONATO BASE E INFANT'!$A$2:$Q$500,2,FALSE)</f>
        <v>Minis N1</v>
      </c>
      <c r="E56" s="11" t="str">
        <f>VLOOKUP($B56,'2025 - CAMPEONATO BASE E INFANT'!$A$2:$Q$500,11,FALSE)</f>
        <v>Guimagym</v>
      </c>
      <c r="F56" s="14">
        <f>VLOOKUP($B56,'2025 - CAMPEONATO BASE E INFANT'!$A$2:$R$500,18,FALSE)</f>
        <v>0</v>
      </c>
      <c r="G56" s="14">
        <f>_xlfn.IFNA(F56,0)</f>
        <v>0</v>
      </c>
      <c r="H56" s="15" cm="1">
        <f t="array" ref="H56">SUM(LARGE(G56:G60,{1;2;3}))</f>
        <v>31.4</v>
      </c>
      <c r="I56" s="18"/>
      <c r="K56" s="4"/>
      <c r="L56" s="4"/>
      <c r="O56" s="4"/>
      <c r="P56" s="4"/>
      <c r="Q56" s="4"/>
      <c r="R56" s="4"/>
      <c r="S56" s="4"/>
      <c r="T56" s="4"/>
      <c r="U56" s="3"/>
    </row>
    <row r="57" spans="2:21" x14ac:dyDescent="0.2">
      <c r="B57" s="11">
        <v>410</v>
      </c>
      <c r="C57" s="1" t="str">
        <f>VLOOKUP($B57,'2025 - CAMPEONATO BASE E INFANT'!$A$2:$Q$500,10,FALSE)</f>
        <v>Isabel Oliveira, Hugo Miranda</v>
      </c>
      <c r="D57" s="11" t="str">
        <f>VLOOKUP($B57,'2025 - CAMPEONATO BASE E INFANT'!$A$2:$Q$500,2,FALSE)</f>
        <v>Minis N1</v>
      </c>
      <c r="E57" s="11" t="str">
        <f>VLOOKUP($B57,'2025 - CAMPEONATO BASE E INFANT'!$A$2:$Q$500,11,FALSE)</f>
        <v>Guimagym</v>
      </c>
      <c r="F57" s="14">
        <f>VLOOKUP($B57,'2025 - CAMPEONATO BASE E INFANT'!$A$2:$R$500,18,FALSE)</f>
        <v>16.399999999999999</v>
      </c>
      <c r="G57" s="14">
        <f t="shared" ref="G57:G60" si="8">_xlfn.IFNA(F57,0)</f>
        <v>16.399999999999999</v>
      </c>
      <c r="H57" s="16"/>
      <c r="I57" s="19"/>
      <c r="K57" s="4"/>
      <c r="L57" s="4"/>
      <c r="O57" s="4"/>
      <c r="P57" s="4"/>
      <c r="Q57" s="4"/>
      <c r="R57" s="4"/>
      <c r="S57" s="4"/>
      <c r="T57" s="4"/>
      <c r="U57" s="3"/>
    </row>
    <row r="58" spans="2:21" x14ac:dyDescent="0.2">
      <c r="B58" s="11">
        <v>406</v>
      </c>
      <c r="C58" s="1" t="str">
        <f>VLOOKUP($B58,'2025 - CAMPEONATO BASE E INFANT'!$A$2:$Q$500,10,FALSE)</f>
        <v>Luisa Pessoa, Núria Bompastor</v>
      </c>
      <c r="D58" s="11" t="str">
        <f>VLOOKUP($B58,'2025 - CAMPEONATO BASE E INFANT'!$A$2:$Q$500,2,FALSE)</f>
        <v>Minis N1</v>
      </c>
      <c r="E58" s="11" t="str">
        <f>VLOOKUP($B58,'2025 - CAMPEONATO BASE E INFANT'!$A$2:$Q$500,11,FALSE)</f>
        <v>Guimagym</v>
      </c>
      <c r="F58" s="14">
        <f>VLOOKUP($B58,'2025 - CAMPEONATO BASE E INFANT'!$A$2:$R$500,18,FALSE)</f>
        <v>15</v>
      </c>
      <c r="G58" s="14">
        <f t="shared" si="8"/>
        <v>15</v>
      </c>
      <c r="H58" s="16"/>
      <c r="I58" s="19"/>
      <c r="K58" s="4"/>
      <c r="L58" s="4"/>
      <c r="M58" s="4"/>
      <c r="N58" s="4"/>
      <c r="O58" s="4"/>
      <c r="P58" s="4"/>
      <c r="Q58" s="4"/>
      <c r="R58" s="4"/>
      <c r="S58" s="4"/>
      <c r="T58" s="3"/>
      <c r="U58" s="3"/>
    </row>
    <row r="59" spans="2:21" x14ac:dyDescent="0.2">
      <c r="B59" s="11"/>
      <c r="C59" s="1" t="e">
        <f>VLOOKUP($B59,'2025 - CAMPEONATO BASE E INFANT'!$A$2:$Q$500,10,FALSE)</f>
        <v>#N/A</v>
      </c>
      <c r="D59" s="11" t="e">
        <f>VLOOKUP($B59,'2025 - CAMPEONATO BASE E INFANT'!$A$2:$Q$500,2,FALSE)</f>
        <v>#N/A</v>
      </c>
      <c r="E59" s="11" t="e">
        <f>VLOOKUP($B59,'2025 - CAMPEONATO BASE E INFANT'!$A$2:$Q$500,11,FALSE)</f>
        <v>#N/A</v>
      </c>
      <c r="F59" s="14" t="e">
        <f>VLOOKUP($B59,'2025 - CAMPEONATO BASE E INFANT'!$A$2:$R$500,18,FALSE)</f>
        <v>#N/A</v>
      </c>
      <c r="G59" s="14">
        <f t="shared" si="8"/>
        <v>0</v>
      </c>
      <c r="H59" s="16"/>
      <c r="I59" s="19"/>
      <c r="K59" s="4"/>
      <c r="L59" s="4"/>
      <c r="O59" s="4"/>
      <c r="P59" s="4"/>
      <c r="Q59" s="4"/>
      <c r="R59" s="4"/>
      <c r="S59" s="4"/>
      <c r="T59" s="4"/>
      <c r="U59" s="4"/>
    </row>
    <row r="60" spans="2:21" x14ac:dyDescent="0.2">
      <c r="B60" s="11"/>
      <c r="C60" s="1" t="e">
        <f>VLOOKUP($B60,'2025 - CAMPEONATO BASE E INFANT'!$A$2:$Q$500,10,FALSE)</f>
        <v>#N/A</v>
      </c>
      <c r="D60" s="11" t="e">
        <f>VLOOKUP($B60,'2025 - CAMPEONATO BASE E INFANT'!$A$2:$Q$500,2,FALSE)</f>
        <v>#N/A</v>
      </c>
      <c r="E60" s="11" t="e">
        <f>VLOOKUP($B60,'2025 - CAMPEONATO BASE E INFANT'!$A$2:$Q$500,11,FALSE)</f>
        <v>#N/A</v>
      </c>
      <c r="F60" s="14" t="e">
        <f>VLOOKUP($B60,'2025 - CAMPEONATO BASE E INFANT'!$A$2:$R$500,18,FALSE)</f>
        <v>#N/A</v>
      </c>
      <c r="G60" s="14">
        <f t="shared" si="8"/>
        <v>0</v>
      </c>
      <c r="H60" s="17"/>
      <c r="I60" s="20"/>
      <c r="K60" s="4"/>
      <c r="L60" s="4"/>
      <c r="O60" s="4"/>
      <c r="P60" s="4"/>
      <c r="Q60" s="4"/>
      <c r="R60" s="4"/>
      <c r="S60" s="4"/>
      <c r="T60" s="4"/>
      <c r="U60" s="4"/>
    </row>
    <row r="61" spans="2:21" ht="37" x14ac:dyDescent="0.2">
      <c r="I61" s="7"/>
      <c r="K61" s="4"/>
      <c r="L61" s="4"/>
      <c r="O61" s="4"/>
      <c r="P61" s="4"/>
      <c r="Q61" s="4"/>
      <c r="R61" s="4"/>
      <c r="S61" s="4"/>
      <c r="T61" s="4"/>
      <c r="U61" s="4"/>
    </row>
    <row r="62" spans="2:21" x14ac:dyDescent="0.2">
      <c r="B62" s="12">
        <v>428</v>
      </c>
      <c r="C62" s="1" t="str">
        <f>VLOOKUP($B62,'2025 - CAMPEONATO BASE E INFANT'!$A$2:$Q$500,10,FALSE)</f>
        <v>Sofia Alves, Benedita Azevedo</v>
      </c>
      <c r="D62" s="11" t="str">
        <f>VLOOKUP($B62,'2025 - CAMPEONATO BASE E INFANT'!$A$2:$Q$500,2,FALSE)</f>
        <v>Minis N1</v>
      </c>
      <c r="E62" s="11" t="str">
        <f>VLOOKUP($B62,'2025 - CAMPEONATO BASE E INFANT'!$A$2:$Q$500,11,FALSE)</f>
        <v>Estrela Vigorosa Clube</v>
      </c>
      <c r="F62" s="14">
        <f>VLOOKUP($B62,'2025 - CAMPEONATO BASE E INFANT'!$A$2:$R$500,18,FALSE)</f>
        <v>16.2</v>
      </c>
      <c r="G62" s="14">
        <f>_xlfn.IFNA(F62,0)</f>
        <v>16.2</v>
      </c>
      <c r="H62" s="15" cm="1">
        <f t="array" ref="H62">SUM(LARGE(G62:G66,{1;2;3}))</f>
        <v>44.7</v>
      </c>
      <c r="I62" s="18" t="s">
        <v>154</v>
      </c>
      <c r="K62" s="4"/>
      <c r="L62" s="4"/>
      <c r="O62" s="4"/>
      <c r="P62" s="4"/>
      <c r="Q62" s="4"/>
      <c r="R62" s="4"/>
      <c r="S62" s="4"/>
      <c r="T62" s="4"/>
      <c r="U62" s="3"/>
    </row>
    <row r="63" spans="2:21" x14ac:dyDescent="0.2">
      <c r="B63" s="11">
        <v>429</v>
      </c>
      <c r="C63" s="1" t="str">
        <f>VLOOKUP($B63,'2025 - CAMPEONATO BASE E INFANT'!$A$2:$Q$500,10,FALSE)</f>
        <v>Maria Pereira, Maria Beatriz Sá</v>
      </c>
      <c r="D63" s="11" t="str">
        <f>VLOOKUP($B63,'2025 - CAMPEONATO BASE E INFANT'!$A$2:$Q$500,2,FALSE)</f>
        <v>Minis N1</v>
      </c>
      <c r="E63" s="11" t="str">
        <f>VLOOKUP($B63,'2025 - CAMPEONATO BASE E INFANT'!$A$2:$Q$500,11,FALSE)</f>
        <v>Estrela Vigorosa Clube</v>
      </c>
      <c r="F63" s="14">
        <f>VLOOKUP($B63,'2025 - CAMPEONATO BASE E INFANT'!$A$2:$R$500,18,FALSE)</f>
        <v>17</v>
      </c>
      <c r="G63" s="14">
        <f t="shared" ref="G63:G66" si="9">_xlfn.IFNA(F63,0)</f>
        <v>17</v>
      </c>
      <c r="H63" s="16"/>
      <c r="I63" s="19"/>
      <c r="K63" s="4"/>
      <c r="L63" s="4"/>
      <c r="O63" s="4"/>
      <c r="P63" s="4"/>
      <c r="Q63" s="4"/>
      <c r="R63" s="4"/>
      <c r="S63" s="4"/>
      <c r="T63" s="4"/>
      <c r="U63" s="3"/>
    </row>
    <row r="64" spans="2:21" x14ac:dyDescent="0.2">
      <c r="B64" s="11">
        <v>430</v>
      </c>
      <c r="C64" s="1" t="str">
        <f>VLOOKUP($B64,'2025 - CAMPEONATO BASE E INFANT'!$A$2:$Q$500,10,FALSE)</f>
        <v>Simão Ferraz, Rafael Ferraz, Francisco Magalhães, Tomás Teixeira</v>
      </c>
      <c r="D64" s="11" t="str">
        <f>VLOOKUP($B64,'2025 - CAMPEONATO BASE E INFANT'!$A$2:$Q$500,2,FALSE)</f>
        <v>Minis N1</v>
      </c>
      <c r="E64" s="11" t="str">
        <f>VLOOKUP($B64,'2025 - CAMPEONATO BASE E INFANT'!$A$2:$Q$500,11,FALSE)</f>
        <v>Estrela Vigorosa Clube</v>
      </c>
      <c r="F64" s="14">
        <f>VLOOKUP($B64,'2025 - CAMPEONATO BASE E INFANT'!$A$2:$R$500,18,FALSE)</f>
        <v>11.5</v>
      </c>
      <c r="G64" s="14">
        <f t="shared" si="9"/>
        <v>11.5</v>
      </c>
      <c r="H64" s="16"/>
      <c r="I64" s="19"/>
      <c r="K64" s="4"/>
      <c r="L64" s="4"/>
      <c r="M64" s="4"/>
      <c r="N64" s="4"/>
      <c r="O64" s="4"/>
      <c r="P64" s="4"/>
      <c r="Q64" s="4"/>
      <c r="R64" s="4"/>
      <c r="S64" s="4"/>
      <c r="T64" s="3"/>
      <c r="U64" s="3"/>
    </row>
    <row r="65" spans="2:21" x14ac:dyDescent="0.2">
      <c r="B65" s="11"/>
      <c r="C65" s="1" t="e">
        <f>VLOOKUP($B65,'2025 - CAMPEONATO BASE E INFANT'!$A$2:$Q$500,10,FALSE)</f>
        <v>#N/A</v>
      </c>
      <c r="D65" s="11" t="e">
        <f>VLOOKUP($B65,'2025 - CAMPEONATO BASE E INFANT'!$A$2:$Q$500,2,FALSE)</f>
        <v>#N/A</v>
      </c>
      <c r="E65" s="11" t="e">
        <f>VLOOKUP($B65,'2025 - CAMPEONATO BASE E INFANT'!$A$2:$Q$500,11,FALSE)</f>
        <v>#N/A</v>
      </c>
      <c r="F65" s="14" t="e">
        <f>VLOOKUP($B65,'2025 - CAMPEONATO BASE E INFANT'!$A$2:$R$500,18,FALSE)</f>
        <v>#N/A</v>
      </c>
      <c r="G65" s="14">
        <f t="shared" si="9"/>
        <v>0</v>
      </c>
      <c r="H65" s="16"/>
      <c r="I65" s="19"/>
      <c r="K65" s="4"/>
      <c r="L65" s="4"/>
      <c r="O65" s="4"/>
      <c r="P65" s="4"/>
      <c r="Q65" s="4"/>
      <c r="R65" s="4"/>
      <c r="S65" s="4"/>
      <c r="T65" s="4"/>
      <c r="U65" s="4"/>
    </row>
    <row r="66" spans="2:21" x14ac:dyDescent="0.2">
      <c r="B66" s="11"/>
      <c r="C66" s="1" t="e">
        <f>VLOOKUP($B66,'2025 - CAMPEONATO BASE E INFANT'!$A$2:$Q$500,10,FALSE)</f>
        <v>#N/A</v>
      </c>
      <c r="D66" s="11" t="e">
        <f>VLOOKUP($B66,'2025 - CAMPEONATO BASE E INFANT'!$A$2:$Q$500,2,FALSE)</f>
        <v>#N/A</v>
      </c>
      <c r="E66" s="11" t="e">
        <f>VLOOKUP($B66,'2025 - CAMPEONATO BASE E INFANT'!$A$2:$Q$500,11,FALSE)</f>
        <v>#N/A</v>
      </c>
      <c r="F66" s="14" t="e">
        <f>VLOOKUP($B66,'2025 - CAMPEONATO BASE E INFANT'!$A$2:$R$500,18,FALSE)</f>
        <v>#N/A</v>
      </c>
      <c r="G66" s="14">
        <f t="shared" si="9"/>
        <v>0</v>
      </c>
      <c r="H66" s="17"/>
      <c r="I66" s="20"/>
      <c r="K66" s="4"/>
      <c r="L66" s="4"/>
      <c r="O66" s="4"/>
      <c r="P66" s="4"/>
      <c r="Q66" s="4"/>
      <c r="R66" s="4"/>
      <c r="S66" s="4"/>
      <c r="T66" s="4"/>
      <c r="U66" s="4"/>
    </row>
    <row r="67" spans="2:21" x14ac:dyDescent="0.2">
      <c r="K67" s="4"/>
      <c r="L67" s="4"/>
      <c r="O67" s="4"/>
      <c r="P67" s="4"/>
      <c r="Q67" s="4"/>
      <c r="R67" s="4"/>
      <c r="S67" s="4"/>
      <c r="T67" s="4"/>
      <c r="U67" s="4"/>
    </row>
    <row r="69" spans="2:21" ht="22" x14ac:dyDescent="0.2">
      <c r="B69" s="10" t="s">
        <v>25</v>
      </c>
    </row>
    <row r="70" spans="2:21" x14ac:dyDescent="0.2">
      <c r="C70" s="2" t="s">
        <v>19</v>
      </c>
      <c r="D70" s="13" t="s">
        <v>0</v>
      </c>
      <c r="E70" s="13" t="s">
        <v>18</v>
      </c>
      <c r="F70" s="13" t="s">
        <v>17</v>
      </c>
      <c r="G70" s="13" t="s">
        <v>22</v>
      </c>
      <c r="H70" s="5" t="s">
        <v>23</v>
      </c>
      <c r="I70" s="5" t="s">
        <v>16</v>
      </c>
    </row>
    <row r="71" spans="2:21" ht="16" customHeight="1" x14ac:dyDescent="0.2">
      <c r="B71" s="12">
        <v>450</v>
      </c>
      <c r="C71" s="1" t="str">
        <f>VLOOKUP($B71,'2025 - CAMPEONATO BASE E INFANT'!$A$2:$Q$500,10,FALSE)</f>
        <v>Constança Delca, Mariana Teixeira</v>
      </c>
      <c r="D71" s="11" t="str">
        <f>VLOOKUP($B71,'2025 - CAMPEONATO BASE E INFANT'!$A$2:$Q$500,2,FALSE)</f>
        <v>Minis N2</v>
      </c>
      <c r="E71" s="11" t="str">
        <f>VLOOKUP($B71,'2025 - CAMPEONATO BASE E INFANT'!$A$2:$Q$500,11,FALSE)</f>
        <v>Ginásio Clube Vilacondense</v>
      </c>
      <c r="F71" s="14">
        <f>VLOOKUP($B71,'2025 - CAMPEONATO BASE E INFANT'!$A$2:$R$500,18,FALSE)</f>
        <v>16</v>
      </c>
      <c r="G71" s="14">
        <f>_xlfn.IFNA(F71,0)</f>
        <v>16</v>
      </c>
      <c r="H71" s="15" cm="1">
        <f t="array" ref="H71">SUM(LARGE(G71:G75,{1;2;3}))</f>
        <v>48</v>
      </c>
      <c r="I71" s="18" t="s">
        <v>149</v>
      </c>
    </row>
    <row r="72" spans="2:21" ht="16" customHeight="1" x14ac:dyDescent="0.2">
      <c r="B72" s="12">
        <v>451</v>
      </c>
      <c r="C72" s="1" t="str">
        <f>VLOOKUP($B72,'2025 - CAMPEONATO BASE E INFANT'!$A$2:$Q$500,10,FALSE)</f>
        <v>Inês Andrade, Francisca Mendes</v>
      </c>
      <c r="D72" s="11" t="str">
        <f>VLOOKUP($B72,'2025 - CAMPEONATO BASE E INFANT'!$A$2:$Q$500,2,FALSE)</f>
        <v>Minis N2</v>
      </c>
      <c r="E72" s="11" t="str">
        <f>VLOOKUP($B72,'2025 - CAMPEONATO BASE E INFANT'!$A$2:$Q$500,11,FALSE)</f>
        <v>Ginásio Clube Vilacondense</v>
      </c>
      <c r="F72" s="14">
        <f>VLOOKUP($B72,'2025 - CAMPEONATO BASE E INFANT'!$A$2:$R$500,18,FALSE)</f>
        <v>16.399999999999999</v>
      </c>
      <c r="G72" s="14">
        <f t="shared" ref="G72:G75" si="10">_xlfn.IFNA(F72,0)</f>
        <v>16.399999999999999</v>
      </c>
      <c r="H72" s="16"/>
      <c r="I72" s="19"/>
    </row>
    <row r="73" spans="2:21" ht="16" customHeight="1" x14ac:dyDescent="0.2">
      <c r="B73" s="12">
        <v>452</v>
      </c>
      <c r="C73" s="1" t="str">
        <f>VLOOKUP($B73,'2025 - CAMPEONATO BASE E INFANT'!$A$2:$Q$500,10,FALSE)</f>
        <v>Joana Silva, Leonor Novo, Milana Fedorova</v>
      </c>
      <c r="D73" s="11" t="str">
        <f>VLOOKUP($B73,'2025 - CAMPEONATO BASE E INFANT'!$A$2:$Q$500,2,FALSE)</f>
        <v>Minis N2</v>
      </c>
      <c r="E73" s="11" t="str">
        <f>VLOOKUP($B73,'2025 - CAMPEONATO BASE E INFANT'!$A$2:$Q$500,11,FALSE)</f>
        <v>Ginásio Clube Vilacondense</v>
      </c>
      <c r="F73" s="14">
        <f>VLOOKUP($B73,'2025 - CAMPEONATO BASE E INFANT'!$A$2:$R$500,18,FALSE)</f>
        <v>15.1</v>
      </c>
      <c r="G73" s="14">
        <f t="shared" si="10"/>
        <v>15.1</v>
      </c>
      <c r="H73" s="16"/>
      <c r="I73" s="19"/>
    </row>
    <row r="74" spans="2:21" ht="16" customHeight="1" x14ac:dyDescent="0.2">
      <c r="B74" s="12">
        <v>453</v>
      </c>
      <c r="C74" s="1" t="str">
        <f>VLOOKUP($B74,'2025 - CAMPEONATO BASE E INFANT'!$A$2:$Q$500,10,FALSE)</f>
        <v>Lia Coelho, Alice Santos, Clara Marques</v>
      </c>
      <c r="D74" s="11" t="str">
        <f>VLOOKUP($B74,'2025 - CAMPEONATO BASE E INFANT'!$A$2:$Q$500,2,FALSE)</f>
        <v>Minis N2</v>
      </c>
      <c r="E74" s="11" t="str">
        <f>VLOOKUP($B74,'2025 - CAMPEONATO BASE E INFANT'!$A$2:$Q$500,11,FALSE)</f>
        <v>Ginásio Clube Vilacondense</v>
      </c>
      <c r="F74" s="14">
        <f>VLOOKUP($B74,'2025 - CAMPEONATO BASE E INFANT'!$A$2:$R$500,18,FALSE)</f>
        <v>15.6</v>
      </c>
      <c r="G74" s="14">
        <f t="shared" si="10"/>
        <v>15.6</v>
      </c>
      <c r="H74" s="16"/>
      <c r="I74" s="19"/>
    </row>
    <row r="75" spans="2:21" ht="16" customHeight="1" x14ac:dyDescent="0.2">
      <c r="B75" s="12"/>
      <c r="C75" s="1" t="e">
        <f>VLOOKUP($B75,'2025 - CAMPEONATO BASE E INFANT'!$A$2:$Q$500,10,FALSE)</f>
        <v>#N/A</v>
      </c>
      <c r="D75" s="11" t="e">
        <f>VLOOKUP($B75,'2025 - CAMPEONATO BASE E INFANT'!$A$2:$Q$500,2,FALSE)</f>
        <v>#N/A</v>
      </c>
      <c r="E75" s="11" t="e">
        <f>VLOOKUP($B75,'2025 - CAMPEONATO BASE E INFANT'!$A$2:$Q$500,11,FALSE)</f>
        <v>#N/A</v>
      </c>
      <c r="F75" s="14" t="e">
        <f>VLOOKUP($B75,'2025 - CAMPEONATO BASE E INFANT'!$A$2:$R$500,18,FALSE)</f>
        <v>#N/A</v>
      </c>
      <c r="G75" s="14">
        <f t="shared" si="10"/>
        <v>0</v>
      </c>
      <c r="H75" s="17"/>
      <c r="I75" s="20"/>
    </row>
    <row r="76" spans="2:21" ht="26" x14ac:dyDescent="0.2">
      <c r="I76" s="6"/>
    </row>
    <row r="79" spans="2:21" ht="22" x14ac:dyDescent="0.2">
      <c r="B79" s="10" t="s">
        <v>26</v>
      </c>
    </row>
    <row r="80" spans="2:21" x14ac:dyDescent="0.2">
      <c r="C80" s="2" t="s">
        <v>19</v>
      </c>
      <c r="D80" s="13" t="s">
        <v>0</v>
      </c>
      <c r="E80" s="13" t="s">
        <v>18</v>
      </c>
      <c r="F80" s="13" t="s">
        <v>17</v>
      </c>
      <c r="G80" s="13" t="s">
        <v>22</v>
      </c>
      <c r="H80" s="5" t="s">
        <v>23</v>
      </c>
      <c r="I80" s="5" t="s">
        <v>16</v>
      </c>
    </row>
    <row r="81" spans="2:13" x14ac:dyDescent="0.2">
      <c r="B81" s="12">
        <v>556</v>
      </c>
      <c r="C81" s="1" t="str">
        <f>VLOOKUP($B81,'2025 - CAMPEONATO BASE E INFANT'!$A$2:$Q$500,10,FALSE)</f>
        <v>Maria Clara Inácio, Teresa Rodrigues</v>
      </c>
      <c r="D81" s="11" t="str">
        <f>VLOOKUP($B81,'2025 - CAMPEONATO BASE E INFANT'!$A$2:$Q$500,2,FALSE)</f>
        <v>Hopes N2</v>
      </c>
      <c r="E81" s="11" t="str">
        <f>VLOOKUP($B81,'2025 - CAMPEONATO BASE E INFANT'!$A$2:$Q$500,11,FALSE)</f>
        <v>Academia de Ginástica Paulo VI</v>
      </c>
      <c r="F81" s="14">
        <f>VLOOKUP($B81,'2025 - CAMPEONATO BASE E INFANT'!$A$2:$R$500,18,FALSE)</f>
        <v>16.399999999999999</v>
      </c>
      <c r="G81" s="14">
        <f>_xlfn.IFNA(F81,0)</f>
        <v>16.399999999999999</v>
      </c>
      <c r="H81" s="15" cm="1">
        <f t="array" ref="H81">SUM(LARGE(G81:G85,{1;2;3}))</f>
        <v>47.5</v>
      </c>
      <c r="I81" s="18" t="s">
        <v>149</v>
      </c>
    </row>
    <row r="82" spans="2:13" x14ac:dyDescent="0.2">
      <c r="B82" s="12">
        <v>557</v>
      </c>
      <c r="C82" s="1" t="str">
        <f>VLOOKUP($B82,'2025 - CAMPEONATO BASE E INFANT'!$A$2:$Q$500,10,FALSE)</f>
        <v>Luísa Oliveira, Maria Luísa Simões, Sofia Neves</v>
      </c>
      <c r="D82" s="11" t="str">
        <f>VLOOKUP($B82,'2025 - CAMPEONATO BASE E INFANT'!$A$2:$Q$500,2,FALSE)</f>
        <v>Hopes N2</v>
      </c>
      <c r="E82" s="11" t="str">
        <f>VLOOKUP($B82,'2025 - CAMPEONATO BASE E INFANT'!$A$2:$Q$500,11,FALSE)</f>
        <v>Academia de Ginástica Paulo VI</v>
      </c>
      <c r="F82" s="14">
        <f>VLOOKUP($B82,'2025 - CAMPEONATO BASE E INFANT'!$A$2:$R$500,18,FALSE)</f>
        <v>15.1</v>
      </c>
      <c r="G82" s="14">
        <f t="shared" ref="G82:G85" si="11">_xlfn.IFNA(F82,0)</f>
        <v>15.1</v>
      </c>
      <c r="H82" s="16"/>
      <c r="I82" s="19"/>
    </row>
    <row r="83" spans="2:13" x14ac:dyDescent="0.2">
      <c r="B83" s="12">
        <v>558</v>
      </c>
      <c r="C83" s="1" t="str">
        <f>VLOOKUP($B83,'2025 - CAMPEONATO BASE E INFANT'!$A$2:$Q$500,10,FALSE)</f>
        <v>Francisca Sousa, Kaya Abreu, Sofia Freitas</v>
      </c>
      <c r="D83" s="11" t="str">
        <f>VLOOKUP($B83,'2025 - CAMPEONATO BASE E INFANT'!$A$2:$Q$500,2,FALSE)</f>
        <v>Hopes N2</v>
      </c>
      <c r="E83" s="11" t="str">
        <f>VLOOKUP($B83,'2025 - CAMPEONATO BASE E INFANT'!$A$2:$Q$500,11,FALSE)</f>
        <v>Academia de Ginástica Paulo VI</v>
      </c>
      <c r="F83" s="14">
        <f>VLOOKUP($B83,'2025 - CAMPEONATO BASE E INFANT'!$A$2:$R$500,18,FALSE)</f>
        <v>15.2</v>
      </c>
      <c r="G83" s="14">
        <f t="shared" si="11"/>
        <v>15.2</v>
      </c>
      <c r="H83" s="16"/>
      <c r="I83" s="19"/>
    </row>
    <row r="84" spans="2:13" x14ac:dyDescent="0.2">
      <c r="B84" s="12">
        <v>559</v>
      </c>
      <c r="C84" s="1" t="str">
        <f>VLOOKUP($B84,'2025 - CAMPEONATO BASE E INFANT'!$A$2:$Q$500,10,FALSE)</f>
        <v>Madalena Brito, Flor Caraslindas</v>
      </c>
      <c r="D84" s="11" t="str">
        <f>VLOOKUP($B84,'2025 - CAMPEONATO BASE E INFANT'!$A$2:$Q$500,2,FALSE)</f>
        <v>Hopes N2</v>
      </c>
      <c r="E84" s="11" t="str">
        <f>VLOOKUP($B84,'2025 - CAMPEONATO BASE E INFANT'!$A$2:$Q$500,11,FALSE)</f>
        <v>Academia de Ginástica Paulo VI</v>
      </c>
      <c r="F84" s="14">
        <f>VLOOKUP($B84,'2025 - CAMPEONATO BASE E INFANT'!$A$2:$R$500,18,FALSE)</f>
        <v>15.9</v>
      </c>
      <c r="G84" s="14">
        <f t="shared" si="11"/>
        <v>15.9</v>
      </c>
      <c r="H84" s="16"/>
      <c r="I84" s="19"/>
    </row>
    <row r="85" spans="2:13" x14ac:dyDescent="0.2">
      <c r="B85" s="11">
        <v>560</v>
      </c>
      <c r="C85" s="1" t="str">
        <f>VLOOKUP($B85,'2025 - CAMPEONATO BASE E INFANT'!$A$2:$Q$500,10,FALSE)</f>
        <v>Isabel Branco, Laura Vara, Mariana Rocha</v>
      </c>
      <c r="D85" s="11" t="str">
        <f>VLOOKUP($B85,'2025 - CAMPEONATO BASE E INFANT'!$A$2:$Q$500,2,FALSE)</f>
        <v>Hopes N2</v>
      </c>
      <c r="E85" s="11" t="str">
        <f>VLOOKUP($B85,'2025 - CAMPEONATO BASE E INFANT'!$A$2:$Q$500,11,FALSE)</f>
        <v>Academia de Ginástica Paulo VI</v>
      </c>
      <c r="F85" s="14">
        <f>VLOOKUP($B85,'2025 - CAMPEONATO BASE E INFANT'!$A$2:$R$500,18,FALSE)</f>
        <v>14.8</v>
      </c>
      <c r="G85" s="14">
        <f t="shared" si="11"/>
        <v>14.8</v>
      </c>
      <c r="H85" s="17"/>
      <c r="I85" s="20"/>
    </row>
    <row r="86" spans="2:13" x14ac:dyDescent="0.2">
      <c r="L86" s="4"/>
      <c r="M86" s="4"/>
    </row>
    <row r="87" spans="2:13" x14ac:dyDescent="0.2">
      <c r="B87" s="12"/>
      <c r="C87" s="1" t="e">
        <f>VLOOKUP($B87,'2025 - CAMPEONATO BASE E INFANT'!$A$2:$Q$500,10,FALSE)</f>
        <v>#N/A</v>
      </c>
      <c r="D87" s="11" t="e">
        <f>VLOOKUP($B87,'2025 - CAMPEONATO BASE E INFANT'!$A$2:$Q$500,2,FALSE)</f>
        <v>#N/A</v>
      </c>
      <c r="E87" s="11" t="e">
        <f>VLOOKUP($B87,'2025 - CAMPEONATO BASE E INFANT'!$A$2:$Q$500,11,FALSE)</f>
        <v>#N/A</v>
      </c>
      <c r="F87" s="14" t="e">
        <f>VLOOKUP($B87,'2025 - CAMPEONATO BASE E INFANT'!$A$2:$R$500,18,FALSE)</f>
        <v>#N/A</v>
      </c>
      <c r="G87" s="14">
        <f>_xlfn.IFNA(F87,0)</f>
        <v>0</v>
      </c>
      <c r="H87" s="15" cm="1">
        <f t="array" ref="H87">SUM(LARGE(G87:G91,{1;2;3}))</f>
        <v>0</v>
      </c>
      <c r="I87" s="24"/>
      <c r="L87" s="4"/>
      <c r="M87" s="4"/>
    </row>
    <row r="88" spans="2:13" x14ac:dyDescent="0.2">
      <c r="B88" s="12"/>
      <c r="C88" s="1" t="e">
        <f>VLOOKUP($B88,'2025 - CAMPEONATO BASE E INFANT'!$A$2:$Q$500,10,FALSE)</f>
        <v>#N/A</v>
      </c>
      <c r="D88" s="11" t="e">
        <f>VLOOKUP($B88,'2025 - CAMPEONATO BASE E INFANT'!$A$2:$Q$500,2,FALSE)</f>
        <v>#N/A</v>
      </c>
      <c r="E88" s="11" t="e">
        <f>VLOOKUP($B88,'2025 - CAMPEONATO BASE E INFANT'!$A$2:$Q$500,11,FALSE)</f>
        <v>#N/A</v>
      </c>
      <c r="F88" s="14" t="e">
        <f>VLOOKUP($B88,'2025 - CAMPEONATO BASE E INFANT'!$A$2:$R$500,18,FALSE)</f>
        <v>#N/A</v>
      </c>
      <c r="G88" s="14">
        <f t="shared" ref="G88:G91" si="12">_xlfn.IFNA(F88,0)</f>
        <v>0</v>
      </c>
      <c r="H88" s="16"/>
      <c r="I88" s="25"/>
      <c r="L88" s="4"/>
      <c r="M88" s="4"/>
    </row>
    <row r="89" spans="2:13" x14ac:dyDescent="0.2">
      <c r="B89" s="12"/>
      <c r="C89" s="1" t="e">
        <f>VLOOKUP($B89,'2025 - CAMPEONATO BASE E INFANT'!$A$2:$Q$500,10,FALSE)</f>
        <v>#N/A</v>
      </c>
      <c r="D89" s="11" t="e">
        <f>VLOOKUP($B89,'2025 - CAMPEONATO BASE E INFANT'!$A$2:$Q$500,2,FALSE)</f>
        <v>#N/A</v>
      </c>
      <c r="E89" s="11" t="e">
        <f>VLOOKUP($B89,'2025 - CAMPEONATO BASE E INFANT'!$A$2:$Q$500,11,FALSE)</f>
        <v>#N/A</v>
      </c>
      <c r="F89" s="14" t="e">
        <f>VLOOKUP($B89,'2025 - CAMPEONATO BASE E INFANT'!$A$2:$R$500,18,FALSE)</f>
        <v>#N/A</v>
      </c>
      <c r="G89" s="14">
        <f t="shared" si="12"/>
        <v>0</v>
      </c>
      <c r="H89" s="16"/>
      <c r="I89" s="25"/>
      <c r="K89" s="4"/>
      <c r="L89" s="4"/>
      <c r="M89" s="4"/>
    </row>
    <row r="90" spans="2:13" x14ac:dyDescent="0.2">
      <c r="B90" s="11"/>
      <c r="C90" s="1" t="e">
        <f>VLOOKUP($B90,'2025 - CAMPEONATO BASE E INFANT'!$A$2:$Q$500,10,FALSE)</f>
        <v>#N/A</v>
      </c>
      <c r="D90" s="11" t="e">
        <f>VLOOKUP($B90,'2025 - CAMPEONATO BASE E INFANT'!$A$2:$Q$500,2,FALSE)</f>
        <v>#N/A</v>
      </c>
      <c r="E90" s="11" t="e">
        <f>VLOOKUP($B90,'2025 - CAMPEONATO BASE E INFANT'!$A$2:$Q$500,11,FALSE)</f>
        <v>#N/A</v>
      </c>
      <c r="F90" s="14" t="e">
        <f>VLOOKUP($B90,'2025 - CAMPEONATO BASE E INFANT'!$A$2:$R$500,18,FALSE)</f>
        <v>#N/A</v>
      </c>
      <c r="G90" s="14">
        <f t="shared" si="12"/>
        <v>0</v>
      </c>
      <c r="H90" s="16"/>
      <c r="I90" s="25"/>
      <c r="L90" s="4"/>
      <c r="M90" s="4"/>
    </row>
    <row r="91" spans="2:13" x14ac:dyDescent="0.2">
      <c r="B91" s="11"/>
      <c r="C91" s="1" t="e">
        <f>VLOOKUP($B91,'2025 - CAMPEONATO BASE E INFANT'!$A$2:$Q$500,10,FALSE)</f>
        <v>#N/A</v>
      </c>
      <c r="D91" s="11" t="e">
        <f>VLOOKUP($B91,'2025 - CAMPEONATO BASE E INFANT'!$A$2:$Q$500,2,FALSE)</f>
        <v>#N/A</v>
      </c>
      <c r="E91" s="11" t="e">
        <f>VLOOKUP($B91,'2025 - CAMPEONATO BASE E INFANT'!$A$2:$Q$500,11,FALSE)</f>
        <v>#N/A</v>
      </c>
      <c r="F91" s="14" t="e">
        <f>VLOOKUP($B91,'2025 - CAMPEONATO BASE E INFANT'!$A$2:$R$500,18,FALSE)</f>
        <v>#N/A</v>
      </c>
      <c r="G91" s="14">
        <f t="shared" si="12"/>
        <v>0</v>
      </c>
      <c r="H91" s="17"/>
      <c r="I91" s="26"/>
      <c r="L91" s="4"/>
      <c r="M91" s="4"/>
    </row>
    <row r="92" spans="2:13" x14ac:dyDescent="0.2">
      <c r="L92" s="4"/>
      <c r="M92" s="4"/>
    </row>
    <row r="93" spans="2:13" x14ac:dyDescent="0.2">
      <c r="L93" s="4"/>
      <c r="M93" s="4"/>
    </row>
    <row r="94" spans="2:13" ht="22" x14ac:dyDescent="0.2">
      <c r="B94" s="10" t="s">
        <v>27</v>
      </c>
      <c r="L94" s="4"/>
      <c r="M94" s="4"/>
    </row>
    <row r="95" spans="2:13" x14ac:dyDescent="0.2">
      <c r="C95" s="2" t="s">
        <v>19</v>
      </c>
      <c r="D95" s="13" t="s">
        <v>0</v>
      </c>
      <c r="E95" s="13" t="s">
        <v>18</v>
      </c>
      <c r="F95" s="13" t="s">
        <v>17</v>
      </c>
      <c r="G95" s="13" t="s">
        <v>22</v>
      </c>
      <c r="H95" s="5" t="s">
        <v>23</v>
      </c>
      <c r="I95" s="5" t="s">
        <v>16</v>
      </c>
      <c r="L95" s="4"/>
      <c r="M95" s="4"/>
    </row>
    <row r="96" spans="2:13" x14ac:dyDescent="0.2">
      <c r="B96" s="12">
        <v>754</v>
      </c>
      <c r="C96" s="1" t="str">
        <f>VLOOKUP($B96,'2025 - CAMPEONATO BASE E INFANT'!$A$2:$Q$500,10,FALSE)</f>
        <v>Leonor Aguiar, Mafalda Coutinho</v>
      </c>
      <c r="D96" s="11" t="str">
        <f>VLOOKUP($B96,'2025 - CAMPEONATO BASE E INFANT'!$A$2:$Q$500,2,FALSE)</f>
        <v>Open N3</v>
      </c>
      <c r="E96" s="11" t="str">
        <f>VLOOKUP($B96,'2025 - CAMPEONATO BASE E INFANT'!$A$2:$Q$500,11,FALSE)</f>
        <v>Estrela Vigorosa Clube</v>
      </c>
      <c r="F96" s="14">
        <f>VLOOKUP($B96,'2025 - CAMPEONATO BASE E INFANT'!$A$2:$R$500,18,FALSE)</f>
        <v>22.733000000000001</v>
      </c>
      <c r="G96" s="14">
        <f>_xlfn.IFNA(F96,0)</f>
        <v>22.733000000000001</v>
      </c>
      <c r="H96" s="15" cm="1">
        <f t="array" ref="H96">SUM(LARGE(G96:G100,{1;2;3}))</f>
        <v>66.765000000000001</v>
      </c>
      <c r="I96" s="18" t="s">
        <v>149</v>
      </c>
      <c r="L96" s="4"/>
      <c r="M96" s="4"/>
    </row>
    <row r="97" spans="2:13" x14ac:dyDescent="0.2">
      <c r="B97" s="12">
        <v>755</v>
      </c>
      <c r="C97" s="1" t="str">
        <f>VLOOKUP($B97,'2025 - CAMPEONATO BASE E INFANT'!$A$2:$Q$500,10,FALSE)</f>
        <v>Eva Fernades, Isabel Ribeiro</v>
      </c>
      <c r="D97" s="11" t="str">
        <f>VLOOKUP($B97,'2025 - CAMPEONATO BASE E INFANT'!$A$2:$Q$500,2,FALSE)</f>
        <v>Open N3</v>
      </c>
      <c r="E97" s="11" t="str">
        <f>VLOOKUP($B97,'2025 - CAMPEONATO BASE E INFANT'!$A$2:$Q$500,11,FALSE)</f>
        <v>Estrela Vigorosa Clube</v>
      </c>
      <c r="F97" s="14">
        <f>VLOOKUP($B97,'2025 - CAMPEONATO BASE E INFANT'!$A$2:$R$500,18,FALSE)</f>
        <v>21.565999999999999</v>
      </c>
      <c r="G97" s="14">
        <f t="shared" ref="G97:G100" si="13">_xlfn.IFNA(F97,0)</f>
        <v>21.565999999999999</v>
      </c>
      <c r="H97" s="16"/>
      <c r="I97" s="19"/>
      <c r="L97" s="4"/>
      <c r="M97" s="4"/>
    </row>
    <row r="98" spans="2:13" x14ac:dyDescent="0.2">
      <c r="B98" s="12">
        <v>759</v>
      </c>
      <c r="C98" s="1" t="str">
        <f>VLOOKUP($B98,'2025 - CAMPEONATO BASE E INFANT'!$A$2:$Q$500,10,FALSE)</f>
        <v>Letícia Magalhães, Natália Bastos, Rita Pereira</v>
      </c>
      <c r="D98" s="11" t="str">
        <f>VLOOKUP($B98,'2025 - CAMPEONATO BASE E INFANT'!$A$2:$Q$500,2,FALSE)</f>
        <v>Open N3</v>
      </c>
      <c r="E98" s="11" t="str">
        <f>VLOOKUP($B98,'2025 - CAMPEONATO BASE E INFANT'!$A$2:$Q$500,11,FALSE)</f>
        <v>Estrela Vigorosa Clube</v>
      </c>
      <c r="F98" s="14">
        <f>VLOOKUP($B98,'2025 - CAMPEONATO BASE E INFANT'!$A$2:$R$500,18,FALSE)</f>
        <v>22.466000000000001</v>
      </c>
      <c r="G98" s="14">
        <f t="shared" si="13"/>
        <v>22.466000000000001</v>
      </c>
      <c r="H98" s="16"/>
      <c r="I98" s="19"/>
      <c r="L98" s="4"/>
      <c r="M98" s="4"/>
    </row>
    <row r="99" spans="2:13" x14ac:dyDescent="0.2">
      <c r="B99" s="11"/>
      <c r="C99" s="1" t="e">
        <f>VLOOKUP($B99,'2025 - CAMPEONATO BASE E INFANT'!$A$2:$Q$500,10,FALSE)</f>
        <v>#N/A</v>
      </c>
      <c r="D99" s="11" t="e">
        <f>VLOOKUP($B99,'2025 - CAMPEONATO BASE E INFANT'!$A$2:$Q$500,2,FALSE)</f>
        <v>#N/A</v>
      </c>
      <c r="E99" s="11" t="e">
        <f>VLOOKUP($B99,'2025 - CAMPEONATO BASE E INFANT'!$A$2:$Q$500,11,FALSE)</f>
        <v>#N/A</v>
      </c>
      <c r="F99" s="14" t="e">
        <f>VLOOKUP($B99,'2025 - CAMPEONATO BASE E INFANT'!$A$2:$R$500,18,FALSE)</f>
        <v>#N/A</v>
      </c>
      <c r="G99" s="14">
        <f t="shared" si="13"/>
        <v>0</v>
      </c>
      <c r="H99" s="16"/>
      <c r="I99" s="19"/>
      <c r="L99" s="4"/>
      <c r="M99" s="4"/>
    </row>
    <row r="100" spans="2:13" x14ac:dyDescent="0.2">
      <c r="B100" s="11"/>
      <c r="C100" s="1" t="e">
        <f>VLOOKUP($B100,'2025 - CAMPEONATO BASE E INFANT'!$A$2:$Q$500,10,FALSE)</f>
        <v>#N/A</v>
      </c>
      <c r="D100" s="11" t="e">
        <f>VLOOKUP($B100,'2025 - CAMPEONATO BASE E INFANT'!$A$2:$Q$500,2,FALSE)</f>
        <v>#N/A</v>
      </c>
      <c r="E100" s="11" t="e">
        <f>VLOOKUP($B100,'2025 - CAMPEONATO BASE E INFANT'!$A$2:$Q$500,11,FALSE)</f>
        <v>#N/A</v>
      </c>
      <c r="F100" s="14" t="e">
        <f>VLOOKUP($B100,'2025 - CAMPEONATO BASE E INFANT'!$A$2:$R$500,18,FALSE)</f>
        <v>#N/A</v>
      </c>
      <c r="G100" s="14">
        <f t="shared" si="13"/>
        <v>0</v>
      </c>
      <c r="H100" s="17"/>
      <c r="I100" s="20"/>
      <c r="L100" s="4"/>
      <c r="M100" s="4"/>
    </row>
    <row r="101" spans="2:13" x14ac:dyDescent="0.2">
      <c r="L101" s="4"/>
      <c r="M101" s="4"/>
    </row>
    <row r="102" spans="2:13" x14ac:dyDescent="0.2">
      <c r="B102" s="12"/>
      <c r="C102" s="1" t="e">
        <f>VLOOKUP($B102,'2025 - CAMPEONATO BASE E INFANT'!$A$2:$Q$500,10,FALSE)</f>
        <v>#N/A</v>
      </c>
      <c r="D102" s="11" t="e">
        <f>VLOOKUP($B102,'2025 - CAMPEONATO BASE E INFANT'!$A$2:$Q$500,2,FALSE)</f>
        <v>#N/A</v>
      </c>
      <c r="E102" s="11" t="e">
        <f>VLOOKUP($B102,'2025 - CAMPEONATO BASE E INFANT'!$A$2:$Q$500,11,FALSE)</f>
        <v>#N/A</v>
      </c>
      <c r="F102" s="14" t="e">
        <f>VLOOKUP($B102,'2025 - CAMPEONATO BASE E INFANT'!$A$2:$R$500,18,FALSE)</f>
        <v>#N/A</v>
      </c>
      <c r="G102" s="14">
        <f>_xlfn.IFNA(F102,0)</f>
        <v>0</v>
      </c>
      <c r="H102" s="15" cm="1">
        <f t="array" ref="H102">SUM(LARGE(G102:G106,{1;2;3}))</f>
        <v>0</v>
      </c>
      <c r="I102" s="27"/>
      <c r="L102" s="4"/>
      <c r="M102" s="4"/>
    </row>
    <row r="103" spans="2:13" x14ac:dyDescent="0.2">
      <c r="B103" s="12"/>
      <c r="C103" s="1" t="e">
        <f>VLOOKUP($B103,'2025 - CAMPEONATO BASE E INFANT'!$A$2:$Q$500,10,FALSE)</f>
        <v>#N/A</v>
      </c>
      <c r="D103" s="11" t="e">
        <f>VLOOKUP($B103,'2025 - CAMPEONATO BASE E INFANT'!$A$2:$Q$500,2,FALSE)</f>
        <v>#N/A</v>
      </c>
      <c r="E103" s="11" t="e">
        <f>VLOOKUP($B103,'2025 - CAMPEONATO BASE E INFANT'!$A$2:$Q$500,11,FALSE)</f>
        <v>#N/A</v>
      </c>
      <c r="F103" s="14" t="e">
        <f>VLOOKUP($B103,'2025 - CAMPEONATO BASE E INFANT'!$A$2:$R$500,18,FALSE)</f>
        <v>#N/A</v>
      </c>
      <c r="G103" s="14">
        <f t="shared" ref="G103:G106" si="14">_xlfn.IFNA(F103,0)</f>
        <v>0</v>
      </c>
      <c r="H103" s="16"/>
      <c r="I103" s="28"/>
      <c r="L103" s="4"/>
      <c r="M103" s="4"/>
    </row>
    <row r="104" spans="2:13" x14ac:dyDescent="0.2">
      <c r="B104" s="12"/>
      <c r="C104" s="1" t="e">
        <f>VLOOKUP($B104,'2025 - CAMPEONATO BASE E INFANT'!$A$2:$Q$500,10,FALSE)</f>
        <v>#N/A</v>
      </c>
      <c r="D104" s="11" t="e">
        <f>VLOOKUP($B104,'2025 - CAMPEONATO BASE E INFANT'!$A$2:$Q$500,2,FALSE)</f>
        <v>#N/A</v>
      </c>
      <c r="E104" s="11" t="e">
        <f>VLOOKUP($B104,'2025 - CAMPEONATO BASE E INFANT'!$A$2:$Q$500,11,FALSE)</f>
        <v>#N/A</v>
      </c>
      <c r="F104" s="14" t="e">
        <f>VLOOKUP($B104,'2025 - CAMPEONATO BASE E INFANT'!$A$2:$R$500,18,FALSE)</f>
        <v>#N/A</v>
      </c>
      <c r="G104" s="14">
        <f t="shared" si="14"/>
        <v>0</v>
      </c>
      <c r="H104" s="16"/>
      <c r="I104" s="28"/>
      <c r="L104" s="4"/>
      <c r="M104" s="4"/>
    </row>
    <row r="105" spans="2:13" x14ac:dyDescent="0.2">
      <c r="B105" s="11"/>
      <c r="C105" s="1" t="e">
        <f>VLOOKUP($B105,'2025 - CAMPEONATO BASE E INFANT'!$A$2:$Q$500,10,FALSE)</f>
        <v>#N/A</v>
      </c>
      <c r="D105" s="11" t="e">
        <f>VLOOKUP($B105,'2025 - CAMPEONATO BASE E INFANT'!$A$2:$Q$500,2,FALSE)</f>
        <v>#N/A</v>
      </c>
      <c r="E105" s="11" t="e">
        <f>VLOOKUP($B105,'2025 - CAMPEONATO BASE E INFANT'!$A$2:$Q$500,11,FALSE)</f>
        <v>#N/A</v>
      </c>
      <c r="F105" s="14" t="e">
        <f>VLOOKUP($B105,'2025 - CAMPEONATO BASE E INFANT'!$A$2:$R$500,18,FALSE)</f>
        <v>#N/A</v>
      </c>
      <c r="G105" s="14">
        <f t="shared" si="14"/>
        <v>0</v>
      </c>
      <c r="H105" s="16"/>
      <c r="I105" s="28"/>
      <c r="L105" s="4"/>
      <c r="M105" s="4"/>
    </row>
    <row r="106" spans="2:13" x14ac:dyDescent="0.2">
      <c r="B106" s="11"/>
      <c r="C106" s="1" t="e">
        <f>VLOOKUP($B106,'2025 - CAMPEONATO BASE E INFANT'!$A$2:$Q$500,10,FALSE)</f>
        <v>#N/A</v>
      </c>
      <c r="D106" s="11" t="e">
        <f>VLOOKUP($B106,'2025 - CAMPEONATO BASE E INFANT'!$A$2:$Q$500,2,FALSE)</f>
        <v>#N/A</v>
      </c>
      <c r="E106" s="11" t="e">
        <f>VLOOKUP($B106,'2025 - CAMPEONATO BASE E INFANT'!$A$2:$Q$500,11,FALSE)</f>
        <v>#N/A</v>
      </c>
      <c r="F106" s="14" t="e">
        <f>VLOOKUP($B106,'2025 - CAMPEONATO BASE E INFANT'!$A$2:$R$500,18,FALSE)</f>
        <v>#N/A</v>
      </c>
      <c r="G106" s="14">
        <f t="shared" si="14"/>
        <v>0</v>
      </c>
      <c r="H106" s="17"/>
      <c r="I106" s="29"/>
      <c r="L106" s="4"/>
      <c r="M106" s="4"/>
    </row>
  </sheetData>
  <sortState xmlns:xlrd2="http://schemas.microsoft.com/office/spreadsheetml/2017/richdata2" ref="L8:R21">
    <sortCondition ref="M8:M21"/>
  </sortState>
  <mergeCells count="30">
    <mergeCell ref="I102:I106"/>
    <mergeCell ref="I96:I100"/>
    <mergeCell ref="I14:I18"/>
    <mergeCell ref="I20:I24"/>
    <mergeCell ref="I26:I30"/>
    <mergeCell ref="I71:I75"/>
    <mergeCell ref="I56:I60"/>
    <mergeCell ref="I62:I66"/>
    <mergeCell ref="I8:I12"/>
    <mergeCell ref="H81:H85"/>
    <mergeCell ref="H87:H91"/>
    <mergeCell ref="H96:H100"/>
    <mergeCell ref="H32:H36"/>
    <mergeCell ref="I32:I36"/>
    <mergeCell ref="H38:H42"/>
    <mergeCell ref="I38:I42"/>
    <mergeCell ref="H44:H48"/>
    <mergeCell ref="I44:I48"/>
    <mergeCell ref="H50:H54"/>
    <mergeCell ref="I50:I54"/>
    <mergeCell ref="I81:I85"/>
    <mergeCell ref="I87:I91"/>
    <mergeCell ref="H102:H106"/>
    <mergeCell ref="H8:H12"/>
    <mergeCell ref="H14:H18"/>
    <mergeCell ref="H20:H24"/>
    <mergeCell ref="H26:H30"/>
    <mergeCell ref="H71:H75"/>
    <mergeCell ref="H56:H60"/>
    <mergeCell ref="H62:H6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2025 - CAMPEONATO BASE E INFANT</vt:lpstr>
      <vt:lpstr>EQUIPAS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Adriano Castro</cp:lastModifiedBy>
  <dcterms:created xsi:type="dcterms:W3CDTF">2025-05-05T11:27:51Z</dcterms:created>
  <dcterms:modified xsi:type="dcterms:W3CDTF">2025-06-10T08:21:10Z</dcterms:modified>
</cp:coreProperties>
</file>